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azpisiDARS\JAVNA NAROČILA NAROČNIKA DRSI - ŽELEZNICE\JAVNA NAROČILA LETO 2023\ODPRTI POSTOPKI\ZKK - nadvoz Dunajska LJ\"/>
    </mc:Choice>
  </mc:AlternateContent>
  <xr:revisionPtr revIDLastSave="0" documentId="13_ncr:1_{069C3C28-B0F8-40CE-BFD9-86A9BA724AA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ŽOLP A" sheetId="6" r:id="rId1"/>
  </sheets>
  <definedNames>
    <definedName name="_xlnm.Print_Area" localSheetId="0">'ŽOLP A'!$A$1:$O$1059</definedName>
    <definedName name="_xlnm.Print_Titles" localSheetId="0">'ŽOLP A'!$22:$23</definedName>
    <definedName name="Z_5F0D59BF_D70B_464D_887A_16D3970663F5_.wvu.PrintArea" localSheetId="0" hidden="1">'ŽOLP A'!$A$1:$M$1061</definedName>
    <definedName name="Z_5F0D59BF_D70B_464D_887A_16D3970663F5_.wvu.PrintTitles" localSheetId="0" hidden="1">'ŽOLP A'!$22:$23</definedName>
    <definedName name="Z_61F36A80_51D6_4962_A86F_52771BCB1580_.wvu.PrintArea" localSheetId="0" hidden="1">'ŽOLP A'!$A$1:$M$1061</definedName>
    <definedName name="Z_61F36A80_51D6_4962_A86F_52771BCB1580_.wvu.PrintTitles" localSheetId="0" hidden="1">'ŽOLP A'!$22:$23</definedName>
    <definedName name="Z_9AFA9083_21AF_4B48_9315_8995FA58EB10_.wvu.PrintArea" localSheetId="0" hidden="1">'ŽOLP A'!$A$1:$M$1061</definedName>
    <definedName name="Z_9AFA9083_21AF_4B48_9315_8995FA58EB10_.wvu.PrintTitles" localSheetId="0" hidden="1">'ŽOLP A'!$22:$23</definedName>
  </definedNames>
  <calcPr calcId="191029"/>
  <customWorkbookViews>
    <customWorkbookView name="Irena Fortuna – Osebni pogled" guid="{5F0D59BF-D70B-464D-887A-16D3970663F5}" mergeInterval="0" personalView="1" maximized="1" xWindow="-8" yWindow="-8" windowWidth="1936" windowHeight="1056" activeSheetId="1"/>
    <customWorkbookView name="Karmen Jazbec – Osebni pogled" guid="{61F36A80-51D6-4962-A86F-52771BCB1580}" mergeInterval="0" personalView="1" windowWidth="960" windowHeight="1040" activeSheetId="1"/>
    <customWorkbookView name="Primoz Komel – Osebni pogled" guid="{9AFA9083-21AF-4B48-9315-8995FA58EB10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M1038" i="6" l="1"/>
  <c r="M1037" i="6"/>
  <c r="M1036" i="6"/>
  <c r="M1030" i="6"/>
  <c r="M1028" i="6"/>
  <c r="M1027" i="6"/>
  <c r="M989" i="6"/>
  <c r="M988" i="6"/>
  <c r="M987" i="6"/>
  <c r="M986" i="6"/>
  <c r="M967" i="6"/>
  <c r="M966" i="6"/>
  <c r="M965" i="6"/>
  <c r="M964" i="6"/>
  <c r="M963" i="6"/>
  <c r="M962" i="6"/>
  <c r="M961" i="6"/>
  <c r="M960" i="6"/>
  <c r="M959" i="6"/>
  <c r="M958" i="6"/>
  <c r="M954" i="6"/>
  <c r="M951" i="6"/>
  <c r="M950" i="6"/>
  <c r="M947" i="6"/>
  <c r="M944" i="6"/>
  <c r="M943" i="6"/>
  <c r="M942" i="6"/>
  <c r="M941" i="6"/>
  <c r="M940" i="6"/>
  <c r="M939" i="6"/>
  <c r="M935" i="6"/>
  <c r="M934" i="6"/>
  <c r="M933" i="6"/>
  <c r="M932" i="6"/>
  <c r="M931" i="6"/>
  <c r="M929" i="6"/>
  <c r="M892" i="6"/>
  <c r="M891" i="6"/>
  <c r="M888" i="6"/>
  <c r="M887" i="6"/>
  <c r="M884" i="6"/>
  <c r="M883" i="6"/>
  <c r="M882" i="6"/>
  <c r="M881" i="6"/>
  <c r="M878" i="6"/>
  <c r="M877" i="6"/>
  <c r="M876" i="6"/>
  <c r="M875" i="6"/>
  <c r="M874" i="6"/>
  <c r="M846" i="6"/>
  <c r="M845" i="6"/>
  <c r="M841" i="6"/>
  <c r="M839" i="6"/>
  <c r="M837" i="6"/>
  <c r="M832" i="6"/>
  <c r="M814" i="6"/>
  <c r="M812" i="6"/>
  <c r="M807" i="6"/>
  <c r="M806" i="6"/>
  <c r="M805" i="6"/>
  <c r="M804" i="6"/>
  <c r="M803" i="6"/>
  <c r="M802" i="6"/>
  <c r="M801" i="6"/>
  <c r="M775" i="6"/>
  <c r="M774" i="6"/>
  <c r="M773" i="6"/>
  <c r="M772" i="6"/>
  <c r="M771" i="6"/>
  <c r="M757" i="6"/>
  <c r="M756" i="6"/>
  <c r="M755" i="6"/>
  <c r="M754" i="6"/>
  <c r="M753" i="6"/>
  <c r="M732" i="6"/>
  <c r="M733" i="6"/>
  <c r="M731" i="6"/>
  <c r="M730" i="6"/>
  <c r="M728" i="6"/>
  <c r="M708" i="6"/>
  <c r="M707" i="6"/>
  <c r="M706" i="6"/>
  <c r="M703" i="6"/>
  <c r="M702" i="6"/>
  <c r="M699" i="6"/>
  <c r="M698" i="6"/>
  <c r="M695" i="6"/>
  <c r="M694" i="6"/>
  <c r="M687" i="6"/>
  <c r="M686" i="6"/>
  <c r="M680" i="6"/>
  <c r="M679" i="6"/>
  <c r="M670" i="6"/>
  <c r="M669" i="6"/>
  <c r="M667" i="6"/>
  <c r="M666" i="6"/>
  <c r="M529" i="6"/>
  <c r="M528" i="6"/>
  <c r="M527" i="6"/>
  <c r="M526" i="6"/>
  <c r="M514" i="6"/>
  <c r="M512" i="6"/>
  <c r="M511" i="6"/>
  <c r="M510" i="6"/>
  <c r="M509" i="6"/>
  <c r="M504" i="6"/>
  <c r="M503" i="6"/>
  <c r="M502" i="6"/>
  <c r="M499" i="6"/>
  <c r="M496" i="6"/>
  <c r="M479" i="6"/>
  <c r="M478" i="6"/>
  <c r="M466" i="6"/>
  <c r="M465" i="6"/>
  <c r="M444" i="6"/>
  <c r="M443" i="6"/>
  <c r="M442" i="6"/>
  <c r="M440" i="6"/>
  <c r="M439" i="6"/>
  <c r="M438" i="6"/>
  <c r="M437" i="6"/>
  <c r="M431" i="6"/>
  <c r="M429" i="6"/>
  <c r="M428" i="6"/>
  <c r="M427" i="6"/>
  <c r="M426" i="6"/>
  <c r="M425" i="6"/>
  <c r="M419" i="6"/>
  <c r="M418" i="6"/>
  <c r="M417" i="6"/>
  <c r="M416" i="6"/>
  <c r="M415" i="6"/>
  <c r="M263" i="6"/>
  <c r="M262" i="6"/>
  <c r="M261" i="6"/>
  <c r="M260" i="6"/>
  <c r="M259" i="6"/>
  <c r="M258" i="6"/>
  <c r="M253" i="6"/>
  <c r="M252" i="6"/>
  <c r="M251" i="6"/>
  <c r="M250" i="6"/>
  <c r="M249" i="6"/>
  <c r="M218" i="6"/>
  <c r="M217" i="6"/>
  <c r="M216" i="6"/>
  <c r="M210" i="6"/>
  <c r="M209" i="6"/>
  <c r="M208" i="6"/>
  <c r="M207" i="6"/>
  <c r="M206" i="6"/>
  <c r="M205" i="6"/>
  <c r="M199" i="6"/>
  <c r="M198" i="6"/>
  <c r="M197" i="6"/>
  <c r="M196" i="6"/>
  <c r="M195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25" i="6"/>
  <c r="M124" i="6"/>
  <c r="M121" i="6"/>
  <c r="M120" i="6"/>
  <c r="M119" i="6"/>
  <c r="M118" i="6"/>
  <c r="M117" i="6"/>
  <c r="M116" i="6"/>
  <c r="M115" i="6"/>
  <c r="M114" i="6"/>
  <c r="M113" i="6"/>
  <c r="M112" i="6"/>
  <c r="M89" i="6"/>
  <c r="M88" i="6"/>
  <c r="M87" i="6"/>
  <c r="M82" i="6"/>
  <c r="M81" i="6"/>
  <c r="M80" i="6"/>
  <c r="M72" i="6"/>
  <c r="M71" i="6"/>
  <c r="M70" i="6"/>
  <c r="M69" i="6"/>
  <c r="M68" i="6"/>
  <c r="M63" i="6"/>
  <c r="M62" i="6"/>
  <c r="M61" i="6"/>
  <c r="M60" i="6"/>
  <c r="M59" i="6"/>
  <c r="M45" i="6"/>
  <c r="M44" i="6"/>
  <c r="M43" i="6"/>
  <c r="M42" i="6"/>
  <c r="M41" i="6"/>
  <c r="M40" i="6"/>
  <c r="M39" i="6"/>
  <c r="M38" i="6"/>
  <c r="M28" i="6"/>
  <c r="H1047" i="6" l="1"/>
  <c r="A1047" i="6"/>
  <c r="J737" i="6" l="1"/>
  <c r="I97" i="6" l="1"/>
  <c r="I533" i="6" l="1"/>
  <c r="I532" i="6"/>
  <c r="I527" i="6"/>
  <c r="I526" i="6"/>
  <c r="I438" i="6" l="1"/>
  <c r="I437" i="6"/>
  <c r="I419" i="6"/>
  <c r="I418" i="6"/>
  <c r="I417" i="6"/>
  <c r="I416" i="6"/>
  <c r="I415" i="6"/>
  <c r="I112" i="6" l="1"/>
  <c r="I135" i="6" l="1"/>
  <c r="I136" i="6"/>
  <c r="I137" i="6"/>
  <c r="I138" i="6"/>
  <c r="I139" i="6"/>
  <c r="I140" i="6"/>
  <c r="I141" i="6"/>
  <c r="I142" i="6"/>
  <c r="I143" i="6"/>
  <c r="I144" i="6"/>
  <c r="I145" i="6"/>
  <c r="I146" i="6"/>
  <c r="I147" i="6"/>
  <c r="I134" i="6"/>
  <c r="I504" i="6" l="1"/>
  <c r="I503" i="6"/>
  <c r="I186" i="6"/>
  <c r="I185" i="6"/>
  <c r="I167" i="6"/>
  <c r="I164" i="6"/>
  <c r="I163" i="6"/>
  <c r="I162" i="6"/>
  <c r="I161" i="6"/>
  <c r="I158" i="6"/>
  <c r="I155" i="6"/>
  <c r="I154" i="6"/>
  <c r="I153" i="6"/>
  <c r="I152" i="6"/>
  <c r="I113" i="6"/>
  <c r="I114" i="6"/>
  <c r="I115" i="6"/>
  <c r="I116" i="6"/>
  <c r="I117" i="6"/>
  <c r="I118" i="6"/>
  <c r="I119" i="6"/>
  <c r="I120" i="6"/>
  <c r="I121" i="6"/>
  <c r="I105" i="6"/>
  <c r="I104" i="6"/>
  <c r="I103" i="6"/>
  <c r="I102" i="6"/>
  <c r="I101" i="6"/>
  <c r="I100" i="6"/>
  <c r="I96" i="6"/>
  <c r="I95" i="6"/>
  <c r="I94" i="6"/>
  <c r="I93" i="6"/>
  <c r="I82" i="6"/>
  <c r="I81" i="6"/>
  <c r="I80" i="6"/>
  <c r="I50" i="6"/>
  <c r="I51" i="6"/>
  <c r="I52" i="6"/>
  <c r="I53" i="6"/>
  <c r="I54" i="6"/>
  <c r="I55" i="6"/>
  <c r="I56" i="6"/>
  <c r="I49" i="6"/>
  <c r="L833" i="6" l="1"/>
  <c r="K1039" i="6"/>
  <c r="K1034" i="6"/>
  <c r="K1021" i="6"/>
  <c r="L972" i="6"/>
  <c r="H1053" i="6" s="1"/>
  <c r="K972" i="6"/>
  <c r="K969" i="6"/>
  <c r="K927" i="6"/>
  <c r="I780" i="6"/>
  <c r="I765" i="6"/>
  <c r="I747" i="6"/>
  <c r="I539" i="6"/>
  <c r="I538" i="6"/>
  <c r="I537" i="6"/>
  <c r="I534" i="6"/>
  <c r="I36" i="6"/>
  <c r="I35" i="6"/>
  <c r="I34" i="6"/>
  <c r="I33" i="6"/>
  <c r="I32" i="6"/>
  <c r="I28" i="6"/>
  <c r="I27" i="6"/>
  <c r="L737" i="6" l="1"/>
  <c r="H1048" i="6" s="1"/>
  <c r="L1039" i="6"/>
  <c r="H1056" i="6" s="1"/>
  <c r="L1034" i="6"/>
  <c r="H1055" i="6" s="1"/>
  <c r="L481" i="6"/>
  <c r="H1045" i="6" s="1"/>
  <c r="L1021" i="6"/>
  <c r="H1054" i="6" s="1"/>
  <c r="L927" i="6"/>
  <c r="H1051" i="6" s="1"/>
  <c r="L969" i="6"/>
  <c r="H1052" i="6" s="1"/>
  <c r="L860" i="6"/>
  <c r="H1050" i="6" s="1"/>
  <c r="H1049" i="6"/>
  <c r="L447" i="6"/>
  <c r="H1044" i="6" s="1"/>
  <c r="L169" i="6"/>
  <c r="H1043" i="6" s="1"/>
  <c r="L544" i="6"/>
  <c r="H1046" i="6" s="1"/>
  <c r="L129" i="6"/>
  <c r="H1042" i="6" s="1"/>
  <c r="H1057" i="6" l="1"/>
  <c r="H1058" i="6" l="1"/>
  <c r="H1059" i="6" s="1"/>
</calcChain>
</file>

<file path=xl/sharedStrings.xml><?xml version="1.0" encoding="utf-8"?>
<sst xmlns="http://schemas.openxmlformats.org/spreadsheetml/2006/main" count="3488" uniqueCount="945">
  <si>
    <t>Naročnik:</t>
  </si>
  <si>
    <t>Inženir:</t>
  </si>
  <si>
    <t>DRI upravljanje investicij, d.o.o.</t>
  </si>
  <si>
    <t>Odsek / objekt</t>
  </si>
  <si>
    <t>PROGRAMA POVPREČNE POGOSTOST PRESKUSOV ZA ZUNANJO KONTROLO KAKOVOSTI</t>
  </si>
  <si>
    <t>in PONUDBENI PREDRAČUN</t>
  </si>
  <si>
    <t>Program je izdelan na osnovi posredovanih količin iz projektne dokumentacije. Obseg povprečne pogostosti preskusov za notranjo in zunanjo kontrolo del</t>
  </si>
  <si>
    <t xml:space="preserve"> je določen na osnovi tehničnih specifikacij (Splošni in tehnični pogoji, standardi, Tehnične specifikacije za javne ceste in železnice, </t>
  </si>
  <si>
    <t xml:space="preserve">Pravilnik o zgornjem ustroju železniških prog ipd.)  in obravnave posameznega tematskega področja na strokovnih komisijah za zemeljska dela, asfalte, </t>
  </si>
  <si>
    <t>betone, hidroizolacije in jekla.</t>
  </si>
  <si>
    <t xml:space="preserve">Za gradbene proizvode in polproizvode, ki se uporabljajo v procesu gradnje posameznih objektov je proizvajalec (izvajalec) dolžan zagotoviti </t>
  </si>
  <si>
    <t>izjave o lastnostih po Zakonu o gradbenih proizvodih. Program povprečne pogostosti je razvojno naravnan, tako da so predvideni že nekateri preskusi,</t>
  </si>
  <si>
    <t>ki so predvideni v noveliranih standardih.</t>
  </si>
  <si>
    <t>Veljavna regulativa</t>
  </si>
  <si>
    <t xml:space="preserve">   Obseg del</t>
  </si>
  <si>
    <t>Notranja kontrola</t>
  </si>
  <si>
    <t>Zunanja kontrola</t>
  </si>
  <si>
    <t>(standard, TSC,…)</t>
  </si>
  <si>
    <t>enota mere</t>
  </si>
  <si>
    <t>na enoto</t>
  </si>
  <si>
    <t>število</t>
  </si>
  <si>
    <t>1  ZEMELJSKA DELA IN TEMELJENJE</t>
  </si>
  <si>
    <t>1.1  Ogledi in konzultacije</t>
  </si>
  <si>
    <t>Eurokod 7</t>
  </si>
  <si>
    <t>m1</t>
  </si>
  <si>
    <t>1/km</t>
  </si>
  <si>
    <t xml:space="preserve">   - Ogled terena in temeljnih tal (sondažni izkopi)</t>
  </si>
  <si>
    <t>4/km</t>
  </si>
  <si>
    <t xml:space="preserve">  -  Pregledi tal pod temelji objektov (plitvo)</t>
  </si>
  <si>
    <t>št objektov</t>
  </si>
  <si>
    <t>-</t>
  </si>
  <si>
    <t>1.2   Temeljna tla  (trasa - zemeljski objekti)</t>
  </si>
  <si>
    <t>1.2.1  Izvedba poskusnega polja (TSC 06.740)</t>
  </si>
  <si>
    <t>TSC 06.711</t>
  </si>
  <si>
    <t>kom</t>
  </si>
  <si>
    <t>15/polje</t>
  </si>
  <si>
    <t xml:space="preserve">   - dinamični deformacijski modul - Evd</t>
  </si>
  <si>
    <t>TSC 06.720</t>
  </si>
  <si>
    <t xml:space="preserve">   - statični deformacijski modul - Evs*</t>
  </si>
  <si>
    <t>3/polje</t>
  </si>
  <si>
    <t>1/polje</t>
  </si>
  <si>
    <t xml:space="preserve">   - preveritev  homogenosti in debeline stabilizirane plasti</t>
  </si>
  <si>
    <t xml:space="preserve">1.2.2   Temeljna tla mehansko utrjena- TTMU </t>
  </si>
  <si>
    <t xml:space="preserve">   -  vlažnost (zemljine)</t>
  </si>
  <si>
    <t>SIST -TS CEN ISO/TS 17892-1</t>
  </si>
  <si>
    <t xml:space="preserve"> m2</t>
  </si>
  <si>
    <t xml:space="preserve">   - delež humoznih primesi</t>
  </si>
  <si>
    <t>SIST EN 1744-1, T15.1</t>
  </si>
  <si>
    <t xml:space="preserve">   - konsistenčne meje vezlivih zemljin</t>
  </si>
  <si>
    <t>SIST -TS CEN ISO/TS 17892-12</t>
  </si>
  <si>
    <t xml:space="preserve">   - zrnavost nevezljivih zemljin</t>
  </si>
  <si>
    <t>SIST EN 933-1</t>
  </si>
  <si>
    <t xml:space="preserve">   - preskus po Proctorju</t>
  </si>
  <si>
    <t>SIST EN 13286-2</t>
  </si>
  <si>
    <t xml:space="preserve">   - gostota in vlažnost (z izotopsko sondo)</t>
  </si>
  <si>
    <t>* samo v območju do 0,5 m pod PSU</t>
  </si>
  <si>
    <t>1.2.3  Temeljna tla kemično stabilizirana  - TTKS</t>
  </si>
  <si>
    <t xml:space="preserve">   - preskus po Proctorju stabilizirane zemljine</t>
  </si>
  <si>
    <t xml:space="preserve">   - vremenska obstojnost (CBR 1, CBR 2)</t>
  </si>
  <si>
    <t>SIST EN 13286-47</t>
  </si>
  <si>
    <t>1.3.1  Geosintetiki - lastnosti (ločilni ali drenažni)</t>
  </si>
  <si>
    <t>- natezne karakteristike</t>
  </si>
  <si>
    <t>EN ISO 10319</t>
  </si>
  <si>
    <t>- prebodna trdnost</t>
  </si>
  <si>
    <t>EN ISO 12236</t>
  </si>
  <si>
    <t>- dinamični prebod</t>
  </si>
  <si>
    <t>EN ISO 13433</t>
  </si>
  <si>
    <t>- vodoprepustnost</t>
  </si>
  <si>
    <t>EN ISO 11058</t>
  </si>
  <si>
    <t>- karakteristična velikost por</t>
  </si>
  <si>
    <t>EN ISO 12956</t>
  </si>
  <si>
    <t>1.4  Nasipi, zasipi, klini</t>
  </si>
  <si>
    <t>1.4.1 Preiskave zemljin/kamnin za N in KSN</t>
  </si>
  <si>
    <t xml:space="preserve"> m3</t>
  </si>
  <si>
    <t>Rezultate predhodnih preiskav se poda v tehnološkem elaboratu in preveri na poskusnem polju !</t>
  </si>
  <si>
    <t>1.4.2  Nasipi (izboljšani in stabilizirani) mehansko utrjeni - NMU (preiskave vgrajenih plasti)</t>
  </si>
  <si>
    <t xml:space="preserve">  - dinamični deformacijski modul E vd*</t>
  </si>
  <si>
    <t xml:space="preserve">   - statični deformacijski modul Evs*</t>
  </si>
  <si>
    <t>1.4.3 Zasipi in klini</t>
  </si>
  <si>
    <t>3 /plast</t>
  </si>
  <si>
    <t>3 /plast*</t>
  </si>
  <si>
    <t xml:space="preserve">   - statični deformacijski modul - Ev2*</t>
  </si>
  <si>
    <t>1 /plast</t>
  </si>
  <si>
    <t>* meritve povprečno vsako 3. plast</t>
  </si>
  <si>
    <t>**zaključna plast</t>
  </si>
  <si>
    <t>1.4.5  Glinasti naboj - zaščita podtalnice</t>
  </si>
  <si>
    <t xml:space="preserve">   - zrnavost</t>
  </si>
  <si>
    <t xml:space="preserve">   - vodoprepustnost</t>
  </si>
  <si>
    <t>SIST EN 17892-11</t>
  </si>
  <si>
    <t>1.5.1 Predhodni preskusi PO</t>
  </si>
  <si>
    <t>1.5.1.1 Preskusi pri vgrajevanju in vgrajene plasti PO</t>
  </si>
  <si>
    <t xml:space="preserve">   - odvzem vzorca - deponija</t>
  </si>
  <si>
    <t>SIST EN 932-1</t>
  </si>
  <si>
    <t xml:space="preserve">   - zrnavost (deponija)</t>
  </si>
  <si>
    <t xml:space="preserve">   - zrnavost (po vgradnji)</t>
  </si>
  <si>
    <t>SIST EN 933-4</t>
  </si>
  <si>
    <t xml:space="preserve">   - humoznost</t>
  </si>
  <si>
    <t>SIST EN 1744-1, T.15.1</t>
  </si>
  <si>
    <t xml:space="preserve">   - statični deformacijski modul - Ev2</t>
  </si>
  <si>
    <t xml:space="preserve">   - ravnost in višina planuma</t>
  </si>
  <si>
    <t>TSC 06.610</t>
  </si>
  <si>
    <t>1.6 Koli, vodnjaki</t>
  </si>
  <si>
    <t xml:space="preserve">   - pregled temeljnih tal in dolžine vpetja </t>
  </si>
  <si>
    <t xml:space="preserve"> pilot</t>
  </si>
  <si>
    <t xml:space="preserve">   - preveritev zveznosti</t>
  </si>
  <si>
    <t>2  SPODNJE NOSILNE PLASTI</t>
  </si>
  <si>
    <t>2.1 Nevezane nosilne plasti - NNP (TSC 06.200)</t>
  </si>
  <si>
    <t xml:space="preserve">   - odvzem vzorca</t>
  </si>
  <si>
    <t>m3</t>
  </si>
  <si>
    <t xml:space="preserve">   - zrnavost zmesi zrn</t>
  </si>
  <si>
    <t xml:space="preserve">   - kakovost finih delcev</t>
  </si>
  <si>
    <t>SIST EN 933-8</t>
  </si>
  <si>
    <t xml:space="preserve">   - delež organskih primesi</t>
  </si>
  <si>
    <t xml:space="preserve">   - odpornost proti drobljenju (LA)</t>
  </si>
  <si>
    <t>SIST EN 1097-2</t>
  </si>
  <si>
    <t xml:space="preserve">   - odpornost proti obrabi (micro Deval)</t>
  </si>
  <si>
    <t>SIST EN 1097-1</t>
  </si>
  <si>
    <t>m2</t>
  </si>
  <si>
    <t xml:space="preserve"> število</t>
  </si>
  <si>
    <t>*</t>
  </si>
  <si>
    <t>objekt</t>
  </si>
  <si>
    <t>ocena</t>
  </si>
  <si>
    <t>3  BITUMINIZIRANE ZMESI (TSC 06.300/06.410)</t>
  </si>
  <si>
    <t>3.2.1 Zmesi kamnitih zrn</t>
  </si>
  <si>
    <t>t</t>
  </si>
  <si>
    <t>Deklarirano na izjavi o lastnostih *</t>
  </si>
  <si>
    <t xml:space="preserve">   - delež finih delcev</t>
  </si>
  <si>
    <t>SIST EN 933-9</t>
  </si>
  <si>
    <t xml:space="preserve">   - modul ploščatosti ali oblika grobih zrn</t>
  </si>
  <si>
    <t>SIST EN 933-5, 933-4</t>
  </si>
  <si>
    <t xml:space="preserve">   - delež drobljenih zrn v zmesi grobih zrn</t>
  </si>
  <si>
    <t>SIST EN 933-5</t>
  </si>
  <si>
    <t xml:space="preserve">   - odpornost grobih zrn proti drobljenju (LA)</t>
  </si>
  <si>
    <t xml:space="preserve">   - obvitost grobih zrn z bitumenskim vezivom</t>
  </si>
  <si>
    <t>SIST EN 12697-11/A</t>
  </si>
  <si>
    <t xml:space="preserve">   - odpornost zrn proti zmrzovanju in odtajevanju</t>
  </si>
  <si>
    <t>SIST EN 1367-1</t>
  </si>
  <si>
    <t xml:space="preserve">   - odpornost zrn proti temperaturnem šoku</t>
  </si>
  <si>
    <t>SIST EN 1367-5</t>
  </si>
  <si>
    <t>*izjavo o lastnostih poda dobavitelj asfaltne zmesi za uporabljene kamnite materiale za proizvod</t>
  </si>
  <si>
    <t>3.2.2 Bitumensko vezivo</t>
  </si>
  <si>
    <t xml:space="preserve">   - zmehčišče po PK</t>
  </si>
  <si>
    <t>SIST EN 1427</t>
  </si>
  <si>
    <t xml:space="preserve"> t</t>
  </si>
  <si>
    <t xml:space="preserve">   - penetracija</t>
  </si>
  <si>
    <t>SIST EN 1426</t>
  </si>
  <si>
    <t xml:space="preserve">   - pretrgališče po Fraassu</t>
  </si>
  <si>
    <t>SIST EN 12593</t>
  </si>
  <si>
    <t>izvajalec del pridobi izjavo o lastnostih*</t>
  </si>
  <si>
    <t xml:space="preserve">   - duktilnost</t>
  </si>
  <si>
    <t>DIN 52013</t>
  </si>
  <si>
    <t xml:space="preserve">         - indeks penetracije</t>
  </si>
  <si>
    <t>SIST EN 12591</t>
  </si>
  <si>
    <t xml:space="preserve">        - kinematična viskoznost pri 135°C</t>
  </si>
  <si>
    <t>SIST EN 12595</t>
  </si>
  <si>
    <t xml:space="preserve">        - dinamična viskoznost pri 60°C</t>
  </si>
  <si>
    <t>SIST EN 12596</t>
  </si>
  <si>
    <t>*izjavo o lastnostih poda dobavitelj asfaltne zmesi za uporabljeno bitumensko vezivo za proizvod</t>
  </si>
  <si>
    <t>3.2.3 Vgrajevana-proizvedena bituminizirana zmes</t>
  </si>
  <si>
    <t xml:space="preserve">   - delež veziva</t>
  </si>
  <si>
    <t>SIST EN 12697-1</t>
  </si>
  <si>
    <t>SIST EN 12697-2</t>
  </si>
  <si>
    <t xml:space="preserve">   - največja gostota bituminizirane zmesi</t>
  </si>
  <si>
    <t>SIST EN 12697-5</t>
  </si>
  <si>
    <t xml:space="preserve">   - prostorska gostota bituminizirane zmesi</t>
  </si>
  <si>
    <t>SIST EN 12697-6</t>
  </si>
  <si>
    <t xml:space="preserve">   - vsebnost votlin v bituminizirani zmesi</t>
  </si>
  <si>
    <t>SIST EN 12697-8</t>
  </si>
  <si>
    <t xml:space="preserve">   - občutljivost na vodo</t>
  </si>
  <si>
    <t>SIST EN 12697-12</t>
  </si>
  <si>
    <t>*izjavo o lastnostih poda dobavitelj asfaltne zmesi za ta proizvod</t>
  </si>
  <si>
    <t xml:space="preserve">   odvzem jeder iz vgrajene plasti:</t>
  </si>
  <si>
    <t xml:space="preserve">   - prostorska gostota asfaltne plasti</t>
  </si>
  <si>
    <t xml:space="preserve">   - vsebnost votlin v asfaltni plasti</t>
  </si>
  <si>
    <t xml:space="preserve">   - zgoščenost asfaltne plasti</t>
  </si>
  <si>
    <t>SIST EN 12697-9</t>
  </si>
  <si>
    <t xml:space="preserve">   - debelina asfaltne plasti</t>
  </si>
  <si>
    <t>SIST EN 12697-36</t>
  </si>
  <si>
    <t xml:space="preserve">   - odpornost proti trajnemu preoblikovanju</t>
  </si>
  <si>
    <t>SIST EN 12697-22</t>
  </si>
  <si>
    <t xml:space="preserve">   - meritve gostote asfaltne plasti z izotop. sondo </t>
  </si>
  <si>
    <t>ASTM D2950-91</t>
  </si>
  <si>
    <t xml:space="preserve">      ali druga neporušna metoda (TSC 06.713)</t>
  </si>
  <si>
    <t>*izjavo o lastnostih poda dobavitelj asfaltne zmesi za ta proizvod*</t>
  </si>
  <si>
    <t>3.2.5 Ekstrahirano bitumensko vezivo iz vgrajevane bituminizirane zmesi</t>
  </si>
  <si>
    <t>XXXXX</t>
  </si>
  <si>
    <t>3.4 Bituminizirane zmesi za nosilno-obrabne in obrabno-zaporne plasti (AC surf Z3)</t>
  </si>
  <si>
    <t>3.4.1 Zmesi kamnitih zrn</t>
  </si>
  <si>
    <t>SIST EN 933-3, 933-4</t>
  </si>
  <si>
    <t xml:space="preserve">   - odpornost grobih zrn proti zaglajevanju</t>
  </si>
  <si>
    <t>SIST EN 1097-8</t>
  </si>
  <si>
    <t xml:space="preserve">   - odpornost proti obrabi</t>
  </si>
  <si>
    <t>3.4.2 Bitumensko vezivo</t>
  </si>
  <si>
    <t>Izvajalec del pridobi Izjavo o lastnostih *</t>
  </si>
  <si>
    <t xml:space="preserve">   - RTFOT in PAV: sprememba mase</t>
  </si>
  <si>
    <t xml:space="preserve">   - RTFOT in PAV:  vrednost penetracije</t>
  </si>
  <si>
    <t xml:space="preserve">   - RTFOT in PAV: porast zmehčišča</t>
  </si>
  <si>
    <t xml:space="preserve">   - po RTFOT: DSR (pri dveh  temperaturah)</t>
  </si>
  <si>
    <t xml:space="preserve">   - po RTFOT in PAV:  DSR</t>
  </si>
  <si>
    <t>SIST EN 14770:2012</t>
  </si>
  <si>
    <t xml:space="preserve">   - po RTFOT in PAV:  BBR </t>
  </si>
  <si>
    <t>SIST EN 14771:2012</t>
  </si>
  <si>
    <t>3.4.3 Vgrajevana-proizvedena bituminizirana zmes</t>
  </si>
  <si>
    <t>3.4.4 Vgrajena bituminizirana zmes</t>
  </si>
  <si>
    <t>3.4.5 Ekstrahirano bitumensko vezivo</t>
  </si>
  <si>
    <t>3.5 Bituminizirane zmesi za obrabne in obrabno-zaporne asfaltne plasti</t>
  </si>
  <si>
    <t>3.5.1.1 Zmesi kamnitih zrn</t>
  </si>
  <si>
    <t>3.5.1.2 Bitumensko vezivo</t>
  </si>
  <si>
    <t xml:space="preserve">         - RTFOT in PAV: sprememba mase</t>
  </si>
  <si>
    <t xml:space="preserve">         - RTFOT in PAV:  vrednost penetracije</t>
  </si>
  <si>
    <t xml:space="preserve">         - RTFOT in PAV: porast zmehčišča</t>
  </si>
  <si>
    <t xml:space="preserve">         - po RTFOT: DSR (pri dveh  temperaturah)</t>
  </si>
  <si>
    <t xml:space="preserve">         - po RTFOT in PAV:  DSR</t>
  </si>
  <si>
    <t xml:space="preserve">         - po RTFOT in PAV:  BBR </t>
  </si>
  <si>
    <t>*izjavo o lastnostihi poda dobavitelj asfaltne zmesi za uporabljeno bitumensko vezivo za proizvod</t>
  </si>
  <si>
    <t>3.5.1.3 Vgrajevana-proizvedena bituminizirana zmes</t>
  </si>
  <si>
    <t xml:space="preserve">   - zlepljenost plasti</t>
  </si>
  <si>
    <t>TSC 06.753</t>
  </si>
  <si>
    <t>3.5.1.5 Ekstrahirano bitumensko vezivo iz vgrajevane bituminizirane zmesi</t>
  </si>
  <si>
    <t>Za PmB vezivo dodatno:</t>
  </si>
  <si>
    <t>**dodatno se lahko zahtevajo tudi podatki, ki so pomembni za uporabljeno PmB vezivo</t>
  </si>
  <si>
    <t xml:space="preserve">   - elastična povratna deformacija</t>
  </si>
  <si>
    <t>SIST EN 13398</t>
  </si>
  <si>
    <t xml:space="preserve">   - sila in energija pri raztezanju pri 10°C</t>
  </si>
  <si>
    <t>SIST EN 13589 in 13703</t>
  </si>
  <si>
    <t xml:space="preserve">   - sila in energija pri raztezanju pri 25°C</t>
  </si>
  <si>
    <t>DIN 52013, SIST EN 13703</t>
  </si>
  <si>
    <t>2500**</t>
  </si>
  <si>
    <t xml:space="preserve">5  HIDROIZOLACIJE </t>
  </si>
  <si>
    <t xml:space="preserve">5.1  Hidroizolacije na bitumenski osnovi in zaščita hidroizolacije </t>
  </si>
  <si>
    <t>5.1.1 Preiskave materialov</t>
  </si>
  <si>
    <t>5.1.1.1  Epoksidni predhodni premaz</t>
  </si>
  <si>
    <t xml:space="preserve">   - identifikacijski preskus (IR spekter, pot-life, </t>
  </si>
  <si>
    <t>TL-BEL-EP</t>
  </si>
  <si>
    <t>šarža</t>
  </si>
  <si>
    <t>izjava o lastnostih</t>
  </si>
  <si>
    <t>1 x šaržo</t>
  </si>
  <si>
    <t xml:space="preserve">     gostota, vsebnost polnil)</t>
  </si>
  <si>
    <t>5.1.1.2 Bitumenski materiali</t>
  </si>
  <si>
    <t xml:space="preserve">   - bitumenski predh.premaz-lastnosti (del. preisk.)</t>
  </si>
  <si>
    <t>TSC 07 104</t>
  </si>
  <si>
    <t xml:space="preserve"> kg</t>
  </si>
  <si>
    <t xml:space="preserve">   - bitumenska lepilna zmes-lastnosti (del. preisk.)</t>
  </si>
  <si>
    <t xml:space="preserve">   - bit. hidroizol. trak za vertik.hidroizol. (del.preisk.)</t>
  </si>
  <si>
    <t>SIST EN 1031</t>
  </si>
  <si>
    <t xml:space="preserve">   - bit. hidroizol. trak za horizont.hidroizol. (del.preisk.)</t>
  </si>
  <si>
    <t xml:space="preserve">   - s polimeri modificiran bit. (del.preisk. lastnosti)</t>
  </si>
  <si>
    <t xml:space="preserve">   - zalivna zmes</t>
  </si>
  <si>
    <t>SIST EN 14 188-1,2</t>
  </si>
  <si>
    <t>kg</t>
  </si>
  <si>
    <t xml:space="preserve"> 5.1.2 Kontrola vgradnje</t>
  </si>
  <si>
    <t xml:space="preserve">   - površina podlage (ravnost, hrapavost)</t>
  </si>
  <si>
    <t xml:space="preserve">   - površina podlage (odtržna trdnost betona)</t>
  </si>
  <si>
    <t xml:space="preserve">   - osnovni epoksidni premaz (odtržna trdnost)</t>
  </si>
  <si>
    <t>SIST EN 1542</t>
  </si>
  <si>
    <t xml:space="preserve">   - bituminizirane zmesi za zaščitno plast:(MA (7)-liti asfalt ali</t>
  </si>
  <si>
    <t>na objekt</t>
  </si>
  <si>
    <t xml:space="preserve">     AC (7)-bitumenjski beton ali SMA (7)-drobir z </t>
  </si>
  <si>
    <t xml:space="preserve">     bitumenskim mastikom; kompletna preiskava zmesi)</t>
  </si>
  <si>
    <t xml:space="preserve">     (AC (7); SMA (7))</t>
  </si>
  <si>
    <t xml:space="preserve"> m2  *</t>
  </si>
  <si>
    <t>10/objekt</t>
  </si>
  <si>
    <t xml:space="preserve">   - bituminizirane zmes za obrabno in zaporno plast:</t>
  </si>
  <si>
    <t xml:space="preserve">     (AC surf-bitumenski beton ali SMA-drobir z  </t>
  </si>
  <si>
    <t>* najmanj 10 meritev/objekt</t>
  </si>
  <si>
    <t xml:space="preserve">     bitumenskim mastiksom; kompletna preiskava zmesi)</t>
  </si>
  <si>
    <t xml:space="preserve">   - meritve gostote plasti obrabne in zaporne plasti </t>
  </si>
  <si>
    <t>500*</t>
  </si>
  <si>
    <t>* za objekte do 1000 m2 najmanj 3x</t>
  </si>
  <si>
    <t xml:space="preserve">6  CEMENTNI BETON </t>
  </si>
  <si>
    <t>6.1 Transportni beton v betonarni</t>
  </si>
  <si>
    <t>Kontrola kakovosti betona kategorije II v betonarni v skladu s SIST EN 206-1 in SIST 1026.</t>
  </si>
  <si>
    <t xml:space="preserve">- lezenje, - krčenje, na 180 dni - modul elastičnosti </t>
  </si>
  <si>
    <t xml:space="preserve">6.2  Vgrajeni beton na objektu </t>
  </si>
  <si>
    <t xml:space="preserve"> Po določilih standarda SIST EN 13670:</t>
  </si>
  <si>
    <t>6.2.1 Začetna presoja sistema</t>
  </si>
  <si>
    <t xml:space="preserve">   - presoja </t>
  </si>
  <si>
    <t>6.2.2 Pregled projekta izvajanja betonske konstrukcije</t>
  </si>
  <si>
    <t xml:space="preserve">   - pregled</t>
  </si>
  <si>
    <t>6.2.3 Redni  nadzor kontrole kvalitete</t>
  </si>
  <si>
    <t xml:space="preserve">   - pri izvajanju betonarskih del</t>
  </si>
  <si>
    <t>mesečno</t>
  </si>
  <si>
    <t>6.2.4 Sveži beton - odvzem vzorca</t>
  </si>
  <si>
    <t>SIST EN 12350-1</t>
  </si>
  <si>
    <t xml:space="preserve">   - konsistenca (s posedom stožca)</t>
  </si>
  <si>
    <t>SIST EN 12350-2</t>
  </si>
  <si>
    <t>**</t>
  </si>
  <si>
    <t xml:space="preserve">   - vsebnost por (pri aeriranih betonih NOZT )</t>
  </si>
  <si>
    <t>SIST EN 12350-7</t>
  </si>
  <si>
    <t xml:space="preserve">   - vsebnost por (pri aeriranih betonih OPZT -S)</t>
  </si>
  <si>
    <t>* vsaka dobavljena količina</t>
  </si>
  <si>
    <t xml:space="preserve">6.2.5 Strjeni beton </t>
  </si>
  <si>
    <t xml:space="preserve">6.2.5.1 Strjeni beton </t>
  </si>
  <si>
    <t xml:space="preserve">   - tlačna trdnost in</t>
  </si>
  <si>
    <t>SIST EN 12390-3</t>
  </si>
  <si>
    <t>100 *</t>
  </si>
  <si>
    <t xml:space="preserve"> 10% -15%</t>
  </si>
  <si>
    <t xml:space="preserve">     prostorninska masa</t>
  </si>
  <si>
    <t>SIST EN 12390-7</t>
  </si>
  <si>
    <t xml:space="preserve">   - neprepustnost za vodo</t>
  </si>
  <si>
    <t>SIST EN 12390-8</t>
  </si>
  <si>
    <t>500 **</t>
  </si>
  <si>
    <t xml:space="preserve">   - odpornost proti zmrzovanju (NOZT )</t>
  </si>
  <si>
    <t>SIST 1026</t>
  </si>
  <si>
    <t>2000***</t>
  </si>
  <si>
    <t>***</t>
  </si>
  <si>
    <t xml:space="preserve">   - odpornost proti zmrzovanju v </t>
  </si>
  <si>
    <t xml:space="preserve">     prisotnosti talilnih soli ( OPZT-S )</t>
  </si>
  <si>
    <t>1000***</t>
  </si>
  <si>
    <t>6.2.6.2 Temelji sider</t>
  </si>
  <si>
    <t xml:space="preserve">   - preiskave na upogib, povratni upogib  in kem. anal.</t>
  </si>
  <si>
    <t xml:space="preserve">(Rm/ ReH (RP0,2), Agt), </t>
  </si>
  <si>
    <t>SIST EN ISO 15630-1</t>
  </si>
  <si>
    <t>40-50</t>
  </si>
  <si>
    <t xml:space="preserve"> - dimenzijska in geometrijska kontrola  </t>
  </si>
  <si>
    <t xml:space="preserve"> - dinamične preiskave če je zahtevana odpornost</t>
  </si>
  <si>
    <t xml:space="preserve"> na utrujanje za dinamično  obremenjene konstrukcije</t>
  </si>
  <si>
    <t xml:space="preserve"> -spojnice dimenzijska kontrola, kemijska analiza,</t>
  </si>
  <si>
    <t>premer</t>
  </si>
  <si>
    <t>3/premer</t>
  </si>
  <si>
    <t xml:space="preserve">  zdrs, nizko ciklično utrujanje)</t>
  </si>
  <si>
    <t xml:space="preserve">   - preiskave ( Rm, upogib in kemična analiza)</t>
  </si>
  <si>
    <t>SIST EN 17660-1</t>
  </si>
  <si>
    <t xml:space="preserve"> št.palic*</t>
  </si>
  <si>
    <t>* za vsakih 150 palic  je potrebno v železokrivnici odvzeti</t>
  </si>
  <si>
    <t xml:space="preserve">  po 4 vzorce dolžine 2 x 0.5 m</t>
  </si>
  <si>
    <t xml:space="preserve"> - preiskave (Rm/ ReH (Rp0,2), Agt, strižne sile, upogib)</t>
  </si>
  <si>
    <t xml:space="preserve"> SIST EN ISO 15630-2</t>
  </si>
  <si>
    <t>SIST EN ISO 15630-2</t>
  </si>
  <si>
    <t>a) konstrukcija ograje</t>
  </si>
  <si>
    <t xml:space="preserve">     izgled, mehanske lastnosti (Rm, Re, A5),</t>
  </si>
  <si>
    <t>SIST EN 10002-1</t>
  </si>
  <si>
    <t>&lt;1km=1vz.</t>
  </si>
  <si>
    <t xml:space="preserve">     kemijska analiza (vsebnost C, Mn, Si, P, S,),</t>
  </si>
  <si>
    <t xml:space="preserve"> m1</t>
  </si>
  <si>
    <t>1-5km=2vz.</t>
  </si>
  <si>
    <t xml:space="preserve">     oprijem in debelina pocinkanja</t>
  </si>
  <si>
    <t>&gt;5km=3vz.</t>
  </si>
  <si>
    <t>b) pregled montirane mostne ograje</t>
  </si>
  <si>
    <t>SIST EN ISO 1461</t>
  </si>
  <si>
    <t>1 x objekt</t>
  </si>
  <si>
    <t xml:space="preserve">     izgled, debelina pocinkanja</t>
  </si>
  <si>
    <t>Opomba: pri preverjeni istočasni nabavi ena preisk. lahko tudi za več objektov</t>
  </si>
  <si>
    <t>Končno poročilo o kvaliteti izvedenih del vključiti v poročilo pod t. 9.2</t>
  </si>
  <si>
    <t xml:space="preserve"> hidromontažni sistemi iz cevi in fitingov iz armiranega poliestra</t>
  </si>
  <si>
    <t xml:space="preserve"> - mehanske lastnosti</t>
  </si>
  <si>
    <t>ISO 8513, ISO 8521, ISO 10466, ASTM D2583</t>
  </si>
  <si>
    <t>3km 1vz.</t>
  </si>
  <si>
    <t xml:space="preserve"> -oznaka na cevi </t>
  </si>
  <si>
    <t>ISO 10467</t>
  </si>
  <si>
    <t xml:space="preserve"> -togostni razred</t>
  </si>
  <si>
    <t xml:space="preserve"> -odpornost na UV</t>
  </si>
  <si>
    <t>SIST EN ISO 4892-3</t>
  </si>
  <si>
    <t xml:space="preserve"> -preskus tečenja (upogib)</t>
  </si>
  <si>
    <t>ISO 10952 t.č. 10.6</t>
  </si>
  <si>
    <t xml:space="preserve"> -obešala cevovodov (vsebnost C, Cr, Ni, Ti),</t>
  </si>
  <si>
    <t>spektrometrična metoda</t>
  </si>
  <si>
    <t>po SIST EN 1337 in Zulassung DiBt / TSC 07.106</t>
  </si>
  <si>
    <t xml:space="preserve"> -pregled ležišč na objektu; za ležišča za vertikalno silo P&lt;8000 kN</t>
  </si>
  <si>
    <t>TSC 07.106/SIST EN 1337</t>
  </si>
  <si>
    <t>kos</t>
  </si>
  <si>
    <t>1*</t>
  </si>
  <si>
    <t xml:space="preserve"> -pregled ležišč pri proizvajalcu; za ležišča P=&gt;8000 kN</t>
  </si>
  <si>
    <t>* pregled dokumentacije in obisk na gradbišču</t>
  </si>
  <si>
    <t xml:space="preserve"> -pregled dilatacij na objektu za n=&lt;3</t>
  </si>
  <si>
    <t>TSC 07.107; TL/TP-FU</t>
  </si>
  <si>
    <t xml:space="preserve"> -pregled dilatacij pri proizvajalcu za n=&gt;4</t>
  </si>
  <si>
    <t xml:space="preserve"> - asfaltne po TSC 06.450 / ETA</t>
  </si>
  <si>
    <t xml:space="preserve"> kos</t>
  </si>
  <si>
    <t>ničelni pregled se izvede, ko je objekt dokončan oz. pred tehničnim pregledom tako, da so</t>
  </si>
  <si>
    <t>zaključki ničelnega pregleda osnova za vzpostavitev rednega pregledovanja objektov in njihovega vzdrževanja</t>
  </si>
  <si>
    <t>TS-Ž</t>
  </si>
  <si>
    <t>* najmanj 1 x na objekt za vsak proizvod/proizvajalec</t>
  </si>
  <si>
    <t xml:space="preserve">   - preiskus tesnosti (z zrakom ali vodo) ter pregled z video kamero </t>
  </si>
  <si>
    <t xml:space="preserve">   - cevovodi</t>
  </si>
  <si>
    <t>SIST EN 1610</t>
  </si>
  <si>
    <t xml:space="preserve">   - jaški</t>
  </si>
  <si>
    <t xml:space="preserve">   - požiralniki</t>
  </si>
  <si>
    <t xml:space="preserve">   - požiralniške zavese</t>
  </si>
  <si>
    <t>* - vse elemente ne glede na cono zaščite je potrebno pregledati z videokamero</t>
  </si>
  <si>
    <t xml:space="preserve">  - za zmerno območje (IIC, IIIB) se tesnost preverja 50%</t>
  </si>
  <si>
    <t xml:space="preserve">  - za malo občutljivo ali neobčutljivo območje IIIC se tesnost preverjanje ne izvaja</t>
  </si>
  <si>
    <t>** Preskus tesnosti je dolžan naročiti izvajalec na zasutem cevovodu ob pri-</t>
  </si>
  <si>
    <t>sotnosti izvajalca zunanje kontrole, ki izdela tudi končno poročilo o preskusu</t>
  </si>
  <si>
    <t xml:space="preserve">   - kontrolne meritve dimenzij jaškov oz požiralnikov</t>
  </si>
  <si>
    <t xml:space="preserve">   - kontrolne meritve dimenzij cevi</t>
  </si>
  <si>
    <t xml:space="preserve"> m</t>
  </si>
  <si>
    <t>a.) skladnost izvedbe s projektom</t>
  </si>
  <si>
    <t>SIST EN 1090-1</t>
  </si>
  <si>
    <t>b.) preskusi materialov</t>
  </si>
  <si>
    <t>c.) zvarov in vijačenja</t>
  </si>
  <si>
    <t>d.) kontrola protikorozijske zaščite</t>
  </si>
  <si>
    <t>e.) strokovna ocena izvedbe konstukcije</t>
  </si>
  <si>
    <t>SIST EN 1090-2</t>
  </si>
  <si>
    <t>SIST EN 1993</t>
  </si>
  <si>
    <t>SIST EN 12966-2 in SIST EN ISO 6506-1</t>
  </si>
  <si>
    <t xml:space="preserve">a.) skladnost izvedbe s projektom  </t>
  </si>
  <si>
    <t>b.) preskusi materialov in protikorozijska zaščita</t>
  </si>
  <si>
    <t>a.) kovinski elementi</t>
  </si>
  <si>
    <t xml:space="preserve">  - mehanske lastnosti (Rm, Re)</t>
  </si>
  <si>
    <t xml:space="preserve">  - kemijska analiza materiala</t>
  </si>
  <si>
    <t xml:space="preserve">  - debelina in oprijem prevlek</t>
  </si>
  <si>
    <t xml:space="preserve">b.) betonski elementi  </t>
  </si>
  <si>
    <t xml:space="preserve">  - mehanske in obstojnostne lastnosti (NOZT, OPZT -S..)</t>
  </si>
  <si>
    <t>a.) Kovinski elementi</t>
  </si>
  <si>
    <t xml:space="preserve">  - mehanske lastnosti </t>
  </si>
  <si>
    <t xml:space="preserve">  -  kemijska analiza materiala</t>
  </si>
  <si>
    <t>SIST EN ISO 2409</t>
  </si>
  <si>
    <t>b.) Umetni materiali (poliakril...)</t>
  </si>
  <si>
    <t xml:space="preserve">  - zaščita proti izpadanju (SIST EN 1794-1)</t>
  </si>
  <si>
    <t>SIST EN 1794-1</t>
  </si>
  <si>
    <t>c.) Ostali materiali (les, beton...)</t>
  </si>
  <si>
    <t xml:space="preserve">  - odpornost proti obremenitvi (SIST EN 1794-1)</t>
  </si>
  <si>
    <t>aerodinamični</t>
  </si>
  <si>
    <t>z lastno maso</t>
  </si>
  <si>
    <t>zaradi udarcev kamenja</t>
  </si>
  <si>
    <t>pri pluženju smega</t>
  </si>
  <si>
    <t xml:space="preserve"> - pregled izvedbe ograj za zaščito pred hrupom</t>
  </si>
  <si>
    <t>* ponudnik mora upoštevati povšal 3000 EUR (za potne stroške) + predvideti stroške strokovnjaka za pregled pri proizvajalcu</t>
  </si>
  <si>
    <t xml:space="preserve"> (obračun potnih stroškov po dejanskih stroških predložitev transpotnih in prenočitvenih stroškov)</t>
  </si>
  <si>
    <t>UIC 720, SIST EN 14730-1 in -2 ter TS-Z</t>
  </si>
  <si>
    <t xml:space="preserve">   - kemijska analiza tirnice</t>
  </si>
  <si>
    <t>SIST-TP CEN/TR 10261</t>
  </si>
  <si>
    <t>metalografska analiza</t>
  </si>
  <si>
    <t>SIST EN ISO 6501-1 + met. Analiza</t>
  </si>
  <si>
    <t>SIST EN ISO 6506-1</t>
  </si>
  <si>
    <t>SIST EN ISO 6892-1</t>
  </si>
  <si>
    <t xml:space="preserve">** 1 meritev se izvede na tiru dolžine 1200 m </t>
  </si>
  <si>
    <t xml:space="preserve">   - Upogibni test</t>
  </si>
  <si>
    <t>SIST EN 13230-2, točka 4.6.2</t>
  </si>
  <si>
    <t xml:space="preserve">   - Odpornost na zmrzovanje (NOZT)</t>
  </si>
  <si>
    <t xml:space="preserve">   - sejalna analiza </t>
  </si>
  <si>
    <t xml:space="preserve">   - minerološki petrgrafski pregled zrn</t>
  </si>
  <si>
    <t xml:space="preserve">  - modul oblike</t>
  </si>
  <si>
    <t xml:space="preserve">  - pregled rešetkastih drogov tipa LS pri proizvajalcu</t>
  </si>
  <si>
    <t xml:space="preserve">   - preiskave vsebnosti Cl ionov po odbitju betona</t>
  </si>
  <si>
    <t xml:space="preserve">   - preiskave vsebnosti Cl ionov brez odbitja betona</t>
  </si>
  <si>
    <t xml:space="preserve">   - preiskave alkalnosti betona-pH</t>
  </si>
  <si>
    <t>Opomba: alkalnosti betona se določi na istih mestih kot se izvede odvzem vzorcev za dol. kloridov</t>
  </si>
  <si>
    <t xml:space="preserve">  - odtržna trdnost - pull-off testi</t>
  </si>
  <si>
    <t xml:space="preserve">   -vizualni pregled</t>
  </si>
  <si>
    <t/>
  </si>
  <si>
    <t xml:space="preserve">   - masa</t>
  </si>
  <si>
    <t>m</t>
  </si>
  <si>
    <t xml:space="preserve">   - končna ocena</t>
  </si>
  <si>
    <t xml:space="preserve">   - ocena pripravljene površine</t>
  </si>
  <si>
    <t>3*</t>
  </si>
  <si>
    <t xml:space="preserve">   - vremenski pogoji</t>
  </si>
  <si>
    <t xml:space="preserve">   - debelina nanešenih slojev</t>
  </si>
  <si>
    <t xml:space="preserve">  - tlačna trdnost</t>
  </si>
  <si>
    <t xml:space="preserve">  - zgodnje naraščanje odtržne trdnosti</t>
  </si>
  <si>
    <t>*vizualni ogled in merjenje debeline premaza</t>
  </si>
  <si>
    <t xml:space="preserve">   - kontrola očščenosti materiala (SA,RA)</t>
  </si>
  <si>
    <t xml:space="preserve">   - kontrola nanosov PK zaščite</t>
  </si>
  <si>
    <t xml:space="preserve">   - kontrola materiala</t>
  </si>
  <si>
    <t xml:space="preserve">   - pred cinkanjem</t>
  </si>
  <si>
    <t xml:space="preserve">   - debelina pocinkanja</t>
  </si>
  <si>
    <t xml:space="preserve">   - kontrola očščenosti materiala (SA, RA)</t>
  </si>
  <si>
    <t>Skupaj:</t>
  </si>
  <si>
    <t xml:space="preserve"> objektu, deviaciji ali trasi (zemeljskih del, betonov, asfaltov, hidroizolacij, jekel,…)</t>
  </si>
  <si>
    <t xml:space="preserve"> - končno poročilo o kakovosti izvedenih del</t>
  </si>
  <si>
    <t>ur</t>
  </si>
  <si>
    <t>10/polje</t>
  </si>
  <si>
    <t>4/polje</t>
  </si>
  <si>
    <t xml:space="preserve">   - tlačna trdnost stabilizirane zemljine po 7 dneh</t>
  </si>
  <si>
    <t>SIST EN 13286-41??</t>
  </si>
  <si>
    <r>
      <t xml:space="preserve"> m</t>
    </r>
    <r>
      <rPr>
        <vertAlign val="superscript"/>
        <sz val="8"/>
        <rFont val="InterstateCE-Light"/>
        <family val="2"/>
        <charset val="238"/>
      </rPr>
      <t>2</t>
    </r>
  </si>
  <si>
    <t>800**</t>
  </si>
  <si>
    <t>800*</t>
  </si>
  <si>
    <t>4000**</t>
  </si>
  <si>
    <t>1.4.4 Nasipi iz armirane zemljine</t>
  </si>
  <si>
    <r>
      <t xml:space="preserve"> m</t>
    </r>
    <r>
      <rPr>
        <vertAlign val="superscript"/>
        <sz val="8"/>
        <rFont val="InterstateCE-Light"/>
        <family val="2"/>
        <charset val="238"/>
      </rPr>
      <t>3</t>
    </r>
  </si>
  <si>
    <r>
      <t xml:space="preserve">   - dinamični deformacijski modul - E</t>
    </r>
    <r>
      <rPr>
        <vertAlign val="subscript"/>
        <sz val="9"/>
        <rFont val="InterstateCE-Light"/>
        <family val="2"/>
        <charset val="238"/>
      </rPr>
      <t>vd</t>
    </r>
  </si>
  <si>
    <t xml:space="preserve">   - zrnavost </t>
  </si>
  <si>
    <t xml:space="preserve">   - preskus po Proctorju zemljine</t>
  </si>
  <si>
    <t xml:space="preserve">   - lastnosti bentonitne polsti </t>
  </si>
  <si>
    <t xml:space="preserve">    (natezna in prebodna trdnost, debelina, površinska masa polnila)</t>
  </si>
  <si>
    <t>2.1.1 Preskusi pri vgrajevanju in vgrajene plasti</t>
  </si>
  <si>
    <t xml:space="preserve">   - *kakovost finih delcev (metilen modro)</t>
  </si>
  <si>
    <r>
      <t xml:space="preserve">   - statični deformacijski modul - E</t>
    </r>
    <r>
      <rPr>
        <vertAlign val="subscript"/>
        <sz val="9"/>
        <rFont val="InterstateCE-Light"/>
        <family val="2"/>
        <charset val="238"/>
      </rPr>
      <t>v2</t>
    </r>
  </si>
  <si>
    <t xml:space="preserve"> -</t>
  </si>
  <si>
    <t xml:space="preserve">   - dosežena gostota proiz. zmesi po Proctorju</t>
  </si>
  <si>
    <t xml:space="preserve">   - tlačna trdnost (3 preskušanci)</t>
  </si>
  <si>
    <t>SIST EN 13286-41</t>
  </si>
  <si>
    <t xml:space="preserve">   - odpornost proti zmrzovanju</t>
  </si>
  <si>
    <t>2.2.2 Hidravlično vezivo</t>
  </si>
  <si>
    <t xml:space="preserve">   - delež</t>
  </si>
  <si>
    <t>2.2.3 Proizvedena mešanica</t>
  </si>
  <si>
    <t xml:space="preserve">   - zrnavost proizvedene zmesi</t>
  </si>
  <si>
    <t xml:space="preserve">   - odpornost proti zmrzovanju po potrebi</t>
  </si>
  <si>
    <t>2.2.4 Vgrajena plast mešanice</t>
  </si>
  <si>
    <t xml:space="preserve">   - vlažnost in gostota</t>
  </si>
  <si>
    <t>izjava o skladnosti</t>
  </si>
  <si>
    <t>1 / šaržo</t>
  </si>
  <si>
    <t>a) odbojniki, stebrički, distančniki</t>
  </si>
  <si>
    <t xml:space="preserve">     kemijska analiza (vsebnost C, Mn, Si, P, S,)</t>
  </si>
  <si>
    <t>b) vijačni material</t>
  </si>
  <si>
    <t>SIST EN ISO 898-1</t>
  </si>
  <si>
    <t xml:space="preserve">     izgled, trdota, debelina pocinkanja, poroznost</t>
  </si>
  <si>
    <t>c) pregled montirane varnostne ograje</t>
  </si>
  <si>
    <t>a) stebrički, pletivo</t>
  </si>
  <si>
    <t>za vsakih</t>
  </si>
  <si>
    <t xml:space="preserve">     kemijska analiza (vsebnost C, Mn, Si, P, S),</t>
  </si>
  <si>
    <t>in najmanj</t>
  </si>
  <si>
    <t>1x na objekt</t>
  </si>
  <si>
    <t>b)  pregled montirane zaščitne ograje</t>
  </si>
  <si>
    <t xml:space="preserve">1 x za  </t>
  </si>
  <si>
    <t xml:space="preserve">     izgled</t>
  </si>
  <si>
    <t>odsek AC</t>
  </si>
  <si>
    <t>a) izlivniki, hidromontažni sistemi iz cevi in fitingov iz duktilne- nodularne litine</t>
  </si>
  <si>
    <t xml:space="preserve">SIST EN 6506-1 </t>
  </si>
  <si>
    <t xml:space="preserve">     kemijska analiza (vsebnost C, Mn, Si, P, S)</t>
  </si>
  <si>
    <t>1 / objekt</t>
  </si>
  <si>
    <t xml:space="preserve">     antikorozijska zaščita</t>
  </si>
  <si>
    <t>b) spojnice iz nerjavnega jekla</t>
  </si>
  <si>
    <t>ali</t>
  </si>
  <si>
    <t xml:space="preserve">     kemijska analiza (vsebnost C, Cr, Ni, Ti),</t>
  </si>
  <si>
    <t>( večji</t>
  </si>
  <si>
    <t xml:space="preserve">     antikorozijske zaščite</t>
  </si>
  <si>
    <t>objekt )</t>
  </si>
  <si>
    <t>c)  obešala cevovodov (vsebnost C, Cr, Ni, Ti),</t>
  </si>
  <si>
    <t>d)  pregled protikorozijske zaščite na objektu</t>
  </si>
  <si>
    <t>SIST EN ISO 2178</t>
  </si>
  <si>
    <t>a)hidromontažni sistemi iz cevi in fitingov iz litega železa</t>
  </si>
  <si>
    <r>
      <t xml:space="preserve"> -meh.lastn.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</si>
  <si>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9"/>
        <rFont val="InterstateCE-Light"/>
        <family val="2"/>
        <charset val="238"/>
      </rPr>
      <t>1</t>
    </r>
  </si>
  <si>
    <t xml:space="preserve"> -dimenzijska kontrola</t>
  </si>
  <si>
    <t xml:space="preserve"> - protikorozijska zaščita</t>
  </si>
  <si>
    <t xml:space="preserve"> - kemijska analiza (vsebnost C, Cr, Ni, Ti),</t>
  </si>
  <si>
    <t>c) obešala cevovodov</t>
  </si>
  <si>
    <t xml:space="preserve"> - kemijska analiza obešal (vsebnost C, Cr, Ni, Ti),</t>
  </si>
  <si>
    <t>d) Pregled sistema odvodnjavanja po montaži</t>
  </si>
  <si>
    <t xml:space="preserve"> - pregled  izvedbe protikorozijske zaščite na objektu</t>
  </si>
  <si>
    <t>11 OPREMA</t>
  </si>
  <si>
    <t>11.4 Kovinske konstrukcije (jeklene konstrukcije, portali, prometni znaki, javna razsvetljava)</t>
  </si>
  <si>
    <t>11.4.4 Drugo (javna razsvetljava po SIST EN 40-5, ostali prometni znaki po SIST EN 12899-2,3 )</t>
  </si>
  <si>
    <t>11.5 Ograje za zaščito pred hrupom v skladu s SIST EN 14388</t>
  </si>
  <si>
    <t xml:space="preserve">11.5.1.1 Temelji, grede, stebri, pritrditveni material </t>
  </si>
  <si>
    <t>11.5.1.2 Elementi za zaščito pred hrupom</t>
  </si>
  <si>
    <t>11.5.2 Poročila o kakovosti izvedenih del</t>
  </si>
  <si>
    <t>12  ZGORNJI USTROJ ŽELEZNIŠKIH PROG</t>
  </si>
  <si>
    <t>12.4.1   Pregled betonskih pragov (SIST EN 13230-2, točka 4.6.2)</t>
  </si>
  <si>
    <t>14  Vozno omrežje</t>
  </si>
  <si>
    <t>15 SANACIJSKA DELA</t>
  </si>
  <si>
    <t>15.01 Preiskave na betonu</t>
  </si>
  <si>
    <t>15.04 Preiskave na materialih za reprofilacijo in na njeni izvedbi</t>
  </si>
  <si>
    <t>16 KONČNA POROČILA Z OCENO IZVEDENIH DEL</t>
  </si>
  <si>
    <t>16.01 Trasa</t>
  </si>
  <si>
    <t>16.02 Objekti</t>
  </si>
  <si>
    <t>17 Koordinacije, sodelovanje s strokovno službo naročnika in inženirja,</t>
  </si>
  <si>
    <t xml:space="preserve"> -pregled dilatacij na objektu (Flexjiint EP)</t>
  </si>
  <si>
    <t>SKUPAJ</t>
  </si>
  <si>
    <t xml:space="preserve">   - kakovostni in količinski pregled tirnice pri proizvajalcu </t>
  </si>
  <si>
    <t xml:space="preserve">   - kakovostni in količinski pregled betonskih pragov pri proizvajalcu</t>
  </si>
  <si>
    <t xml:space="preserve">   - kakovostni in količinski pregled pritrdilnega materialaj pri proizvajalcu (komplet elastični pritrdilni sistem kot npr. pandrol ali SKL)</t>
  </si>
  <si>
    <t xml:space="preserve">  -  mikrostruktura tirnice</t>
  </si>
  <si>
    <t xml:space="preserve">  -  razogličenje tirnice</t>
  </si>
  <si>
    <t xml:space="preserve">  -  trdota v tirnici</t>
  </si>
  <si>
    <t xml:space="preserve">  - natezna trdnost tirnice</t>
  </si>
  <si>
    <t xml:space="preserve">   - meritve gostote zaščitne plasti s sondo</t>
  </si>
  <si>
    <t xml:space="preserve">      s sondo (AC surf; SMA)</t>
  </si>
  <si>
    <t xml:space="preserve"> - meritve hrupa (izolirnost in refleksija)</t>
  </si>
  <si>
    <t>SIST EN 1793-6 in -5</t>
  </si>
  <si>
    <t xml:space="preserve"> -pregled izvedenih del</t>
  </si>
  <si>
    <t>1.5  Kamnita posteljica - PO (TSC 06.100)</t>
  </si>
  <si>
    <t xml:space="preserve">   - oblika zrn (delež drobljenih zrn za prod)</t>
  </si>
  <si>
    <t xml:space="preserve">   - zrnavost zmesi zrn (deponija)</t>
  </si>
  <si>
    <r>
      <t>m</t>
    </r>
    <r>
      <rPr>
        <vertAlign val="superscript"/>
        <sz val="8"/>
        <rFont val="InterstateCE-Light"/>
        <family val="2"/>
        <charset val="238"/>
      </rPr>
      <t xml:space="preserve">3 </t>
    </r>
  </si>
  <si>
    <t xml:space="preserve">   - oblika grobih zrn (delež drobljenih zrn za prod)</t>
  </si>
  <si>
    <r>
      <t xml:space="preserve">   - gostota proiz. zmesi (ena točka po MPP pri w</t>
    </r>
    <r>
      <rPr>
        <vertAlign val="subscript"/>
        <sz val="9"/>
        <rFont val="InterstateCE-Light"/>
        <charset val="238"/>
      </rPr>
      <t>0)</t>
    </r>
  </si>
  <si>
    <r>
      <t>SIST EN 12607-1/</t>
    </r>
    <r>
      <rPr>
        <sz val="8"/>
        <rFont val="InterstateCE-Light"/>
        <charset val="238"/>
      </rPr>
      <t>-3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</si>
  <si>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e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</si>
  <si>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8"/>
        <rFont val="InterstateCE-Light"/>
        <family val="2"/>
        <charset val="238"/>
      </rPr>
      <t>1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</si>
  <si>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</si>
  <si>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</si>
  <si>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)</t>
    </r>
  </si>
  <si>
    <t>2.2.1 Predhodne preiskave</t>
  </si>
  <si>
    <t>Cena</t>
  </si>
  <si>
    <t>skupaj</t>
  </si>
  <si>
    <t>xxxxxx</t>
  </si>
  <si>
    <t>XXXXXX</t>
  </si>
  <si>
    <t xml:space="preserve">   - kakovostni in količinski pregled lesenih pragov pri proizvajalcu</t>
  </si>
  <si>
    <t xml:space="preserve">   - betonski peronski elementi</t>
  </si>
  <si>
    <t xml:space="preserve">15.05 Protikorozijska zaščita armature </t>
  </si>
  <si>
    <t>16.03 PHO</t>
  </si>
  <si>
    <t xml:space="preserve">  - mehanske in obstojnostne lastnosti, piloti za temelje PHO</t>
  </si>
  <si>
    <t>12.2   Pregled kretnic in tirnih križišč</t>
  </si>
  <si>
    <t xml:space="preserve">   - Ultrazvočni pregled zvarov kretnic in tirnih križišč</t>
  </si>
  <si>
    <t>12.4.2   Pregled lesenih pragov</t>
  </si>
  <si>
    <t xml:space="preserve">   - vizualna ocena karakteristik, kontrola globine</t>
  </si>
  <si>
    <t>penetracije, kontrola navzema-po dokumentacije dobavitelja</t>
  </si>
  <si>
    <t>17 KOORDINACIJE, SODELOVANJE Z NADZOROM,…</t>
  </si>
  <si>
    <t xml:space="preserve"> - Koordinacije, vrednotenje preiskav in končnih ocen notranje kontrole kvalitete, izvedba dodatnih preiskav (vrednoteno v urah)</t>
  </si>
  <si>
    <t>Eurokod</t>
  </si>
  <si>
    <t>/</t>
  </si>
  <si>
    <t>1 /teden</t>
  </si>
  <si>
    <t>1 obisk /teden</t>
  </si>
  <si>
    <t>7.2 Sestavne komponente prednapetih sider</t>
  </si>
  <si>
    <t>7.2.1 Jeklo za prednapenjanje - pletena pramena (vrvi) s prEN 10138</t>
  </si>
  <si>
    <t xml:space="preserve">   - preiskave po STS žice in vrvi za prednapenjanje konstrukcij (Rm, Rp0,2, Epr1, E, Z.navijalni preskus) </t>
  </si>
  <si>
    <t xml:space="preserve">SIST EN ISO 15630-3 </t>
  </si>
  <si>
    <t>kolut</t>
  </si>
  <si>
    <t>1 / 40t**</t>
  </si>
  <si>
    <t xml:space="preserve">   - relaksacija jekla za prednapenjanje</t>
  </si>
  <si>
    <t xml:space="preserve">SIST EN ISO 15630-3  </t>
  </si>
  <si>
    <t>1 /odsek</t>
  </si>
  <si>
    <t>7.2.2 Sidrne glave v skladu z veljavnim STS</t>
  </si>
  <si>
    <t xml:space="preserve">   - dimenzijska kontrola</t>
  </si>
  <si>
    <t xml:space="preserve">/ </t>
  </si>
  <si>
    <t>0,50%*</t>
  </si>
  <si>
    <t xml:space="preserve">   - Rm ali trdota, kemijska analiza, metalografija</t>
  </si>
  <si>
    <t>7.2.3 Sidrne plošče v skladu z veljavnim STS</t>
  </si>
  <si>
    <t>0,25%*</t>
  </si>
  <si>
    <t>7.2.4 Zagozde v skladu z veljavnim STS</t>
  </si>
  <si>
    <t xml:space="preserve">   - kakovost robov in površine</t>
  </si>
  <si>
    <t xml:space="preserve">SIST EN 10277-2 </t>
  </si>
  <si>
    <t xml:space="preserve">   - Rm, Re, Rp0,2 ali trdota, kem.anal., metalografija, cementirana plast</t>
  </si>
  <si>
    <t xml:space="preserve">     </t>
  </si>
  <si>
    <t>* 1 x na odsek oz. vsaka šarža</t>
  </si>
  <si>
    <t>7.2.5 Protikorozijsko sredstvo (mast, vazelin) v skladu z veljavnim STS</t>
  </si>
  <si>
    <t xml:space="preserve">   - kapljišče</t>
  </si>
  <si>
    <t>SIST EN ISO  2176</t>
  </si>
  <si>
    <t>šarža sredstva</t>
  </si>
  <si>
    <t xml:space="preserve">   - odpornost proti oksidaciji</t>
  </si>
  <si>
    <t>DIN 51808/ASTM D 942.70</t>
  </si>
  <si>
    <t xml:space="preserve">   - izločanje olja pri 40°C</t>
  </si>
  <si>
    <t>DIN 51817</t>
  </si>
  <si>
    <t xml:space="preserve">   - vsebnost kloridov</t>
  </si>
  <si>
    <t>NFM 07-023 (2)</t>
  </si>
  <si>
    <t xml:space="preserve">   - vsebnost nitratov</t>
  </si>
  <si>
    <t xml:space="preserve">   - vsebnost sulfidov</t>
  </si>
  <si>
    <t xml:space="preserve">   - vsebnost sulfatov</t>
  </si>
  <si>
    <t xml:space="preserve">   - korozijska odpornost v slani atmosferi</t>
  </si>
  <si>
    <t>NFX 41-002 (1)</t>
  </si>
  <si>
    <t>7.2.6 Kontrola med izvajanjem injektiranja v skladu s SIST EN 447</t>
  </si>
  <si>
    <t xml:space="preserve"> </t>
  </si>
  <si>
    <t xml:space="preserve">   - preverjanje istovetnosti recepture in vhod. materialov</t>
  </si>
  <si>
    <t>SIST EN 446</t>
  </si>
  <si>
    <t>injek. masa</t>
  </si>
  <si>
    <t xml:space="preserve">   - kontrola pogojev pri injektiranju</t>
  </si>
  <si>
    <t xml:space="preserve">   - preskusi po SIST EN 445:</t>
  </si>
  <si>
    <t xml:space="preserve">        pretočnost</t>
  </si>
  <si>
    <t>SIST EN 445, t.č. 4.3</t>
  </si>
  <si>
    <t xml:space="preserve">        izločanje vode</t>
  </si>
  <si>
    <t>SIST EN 445, t.č. 4.5</t>
  </si>
  <si>
    <t xml:space="preserve">        sprememba prostornine</t>
  </si>
  <si>
    <t xml:space="preserve">        tlačna trdnost</t>
  </si>
  <si>
    <t>SIST EN 445, t.č. 4.6</t>
  </si>
  <si>
    <t>*  kontrola vsakega od navedenih preskusov skladno s podeljenim soglasjem za sidro</t>
  </si>
  <si>
    <t>** 1× na objekt, vendar ne manj kot 1× na mesec/300 sider</t>
  </si>
  <si>
    <t>7.2.7 Kontrola gladkih zaščitnih PE cevi trajnih sider</t>
  </si>
  <si>
    <t xml:space="preserve">   - dimenzija cevi in debelina stene cevi</t>
  </si>
  <si>
    <t xml:space="preserve"> SIST ISO 3126 </t>
  </si>
  <si>
    <t xml:space="preserve">   - gostota </t>
  </si>
  <si>
    <t xml:space="preserve">   - meja plastičnosti </t>
  </si>
  <si>
    <t>SIST EN ISO 527-2</t>
  </si>
  <si>
    <t xml:space="preserve">   - trdota Shore D</t>
  </si>
  <si>
    <t>SIST EN ISO 868</t>
  </si>
  <si>
    <t xml:space="preserve">   - odpornost na hidrostatični pritisk</t>
  </si>
  <si>
    <t xml:space="preserve"> SIST EN 12106</t>
  </si>
  <si>
    <t>* vsaka šarža po načrtu kontrole iz soglasja</t>
  </si>
  <si>
    <t>** 1 x za AC odsek in tip cevi</t>
  </si>
  <si>
    <t>7.2.8 Kontrola rebrastih zaščitnih PE cevi trajnih sider</t>
  </si>
  <si>
    <t xml:space="preserve">SIST ISO 3126 </t>
  </si>
  <si>
    <t xml:space="preserve">   - meja plastičnosti</t>
  </si>
  <si>
    <t>SIST EN 12106</t>
  </si>
  <si>
    <t>** 1 x za  odsek in tip cevi</t>
  </si>
  <si>
    <t>7.3 Preskusi pri vgrajevanju sider</t>
  </si>
  <si>
    <t xml:space="preserve">    - geološka spremljava vrtanja vrtin za testna sidra in sidra, pri katerih se izvede CPN</t>
  </si>
  <si>
    <t>SIST EN 1537, t.č. 8.1</t>
  </si>
  <si>
    <t>vrtina</t>
  </si>
  <si>
    <t>10%</t>
  </si>
  <si>
    <t xml:space="preserve">   - tlačni preskus vodoneprepustnosti </t>
  </si>
  <si>
    <t>SIST EN 1537,t.č. 8.3.2</t>
  </si>
  <si>
    <t>sidrani objekt</t>
  </si>
  <si>
    <t xml:space="preserve">   - kontrola agresivnosti vode</t>
  </si>
  <si>
    <t>SIST EN 1008</t>
  </si>
  <si>
    <t>* preizkus se izvaja le v prepustnih hribinah</t>
  </si>
  <si>
    <t>** kontrola se izvaja na zahtevo Inženirja</t>
  </si>
  <si>
    <t xml:space="preserve">7.4 Preskusi nosilnosti sider </t>
  </si>
  <si>
    <t xml:space="preserve">    - preiskava sidra (PS)</t>
  </si>
  <si>
    <t>SIST EN 1537, Dodatek E</t>
  </si>
  <si>
    <t>sidro objekta (kos)</t>
  </si>
  <si>
    <t>2 %***</t>
  </si>
  <si>
    <t xml:space="preserve">    - celoviti preskus napenjanja (CPN)</t>
  </si>
  <si>
    <t>10 %**</t>
  </si>
  <si>
    <t>min 5 %</t>
  </si>
  <si>
    <t xml:space="preserve">    - enostavni preskus napenjanja (EPN)</t>
  </si>
  <si>
    <t>* naključno izbrana sidra po zahtevi Inženirja</t>
  </si>
  <si>
    <t>** CPN vsaj na 10% sider objekta, vendar ne manj kot na 3 sidrih</t>
  </si>
  <si>
    <t>*** PS na posebej vgrajenih sidrih v deležu 2% sider objekta, vendar ne manj kot 3</t>
  </si>
  <si>
    <t>7.5 Električna upornost trajnih sider</t>
  </si>
  <si>
    <t xml:space="preserve">   - izolacijska upornost RI  </t>
  </si>
  <si>
    <t>SIST EN 1537, Dodatek A</t>
  </si>
  <si>
    <t>sidro objekta</t>
  </si>
  <si>
    <t>vsako*</t>
  </si>
  <si>
    <t>20 %</t>
  </si>
  <si>
    <t xml:space="preserve">   - ozemljitvena upornost RII</t>
  </si>
  <si>
    <t>* število meritev skladno z izdanim tehničnim soglasjem za sidro</t>
  </si>
  <si>
    <t>** obvezna meritev za vsa sidra, kjer je izolacijska upornost manjša od 0,1M Ohm</t>
  </si>
  <si>
    <t>7.6 Kontrola izvedbe protikorozijske zaščite vidnih delov vgrajene glave sidra</t>
  </si>
  <si>
    <t xml:space="preserve">   - natezni preskus palice</t>
  </si>
  <si>
    <t xml:space="preserve">SIST EN 10002-1 </t>
  </si>
  <si>
    <t xml:space="preserve">   - natezni preskus celega sidra</t>
  </si>
  <si>
    <t>SIST EN 14490, Dodatek A.5</t>
  </si>
  <si>
    <t xml:space="preserve">   - palica (kemična analiza) - spektrometrična metoda</t>
  </si>
  <si>
    <t xml:space="preserve">   - plošča (kemična analiza in trdota)</t>
  </si>
  <si>
    <t xml:space="preserve">   - spojnica (kemična analiza in trdota)</t>
  </si>
  <si>
    <t xml:space="preserve">SIST EN ISO 6506-1 </t>
  </si>
  <si>
    <t xml:space="preserve">   - matica (kemična analiza in trdota)</t>
  </si>
  <si>
    <t xml:space="preserve">   - vrtalna krona (kemična analiza in trdota)</t>
  </si>
  <si>
    <t xml:space="preserve"> SIST EN 446</t>
  </si>
  <si>
    <t>injek.masa</t>
  </si>
  <si>
    <t xml:space="preserve">   - preskusi po:</t>
  </si>
  <si>
    <t>** 1× na objekt, vendar ne manj kot 1× na 300 sider</t>
  </si>
  <si>
    <t xml:space="preserve">   - projektno raziskovalni preskus</t>
  </si>
  <si>
    <t>SIST EN 14490, t.č. A.5</t>
  </si>
  <si>
    <t>sidro</t>
  </si>
  <si>
    <t xml:space="preserve">   - ustreznostni preskus</t>
  </si>
  <si>
    <t>min 3 **</t>
  </si>
  <si>
    <t xml:space="preserve">   - odobritveni preskus</t>
  </si>
  <si>
    <t>min 2,5 %*</t>
  </si>
  <si>
    <t>min 0.3 %*</t>
  </si>
  <si>
    <t>*… ne manj kot 3 preskuse</t>
  </si>
  <si>
    <t>**… najmanj 6 preskusnih sider oz. 2 sidri na vrsto zemljine/hribine</t>
  </si>
  <si>
    <t>***…po zahtevi projektanta</t>
  </si>
  <si>
    <t>7.8.2 Sestavne komponente pasivnih sider</t>
  </si>
  <si>
    <t xml:space="preserve">7.8.2.1 Jekleni sestavni deli, preskusi po STS, SIST EN 14490 </t>
  </si>
  <si>
    <t>7.8.2.2 Kontrola med izvajanjem injektiranja (SIST EN 12715)</t>
  </si>
  <si>
    <t>7.8.3 Izvlečni preskusi pasivnih sider, po STS, SIST EN 14490</t>
  </si>
  <si>
    <t xml:space="preserve">8.1 Jekla za armiranje </t>
  </si>
  <si>
    <t>8.1.2 Varjene palice</t>
  </si>
  <si>
    <t>8.1.3 Armaturne mreže v skladu s standardom SIST EN 1992-1-1 ter STS</t>
  </si>
  <si>
    <t>9 OPREMA OBJEKTOV</t>
  </si>
  <si>
    <t>9.1 Varnostne ograje skladno s SIST EN 1317-1,-2,-5</t>
  </si>
  <si>
    <t>9.3 Zaščitne ograje</t>
  </si>
  <si>
    <t>9.4 Sistemi za odvodnjavanje</t>
  </si>
  <si>
    <t>9.5. Sistemi za odvodnjavanje iz litega železa</t>
  </si>
  <si>
    <t>10 PREDFABRICIRANI PROIZVODI IN PROIZVODI ZA ODVODNJAVANJE</t>
  </si>
  <si>
    <t>10.1 Ugotavljanje lastnostih proizvodov in polproizvodov</t>
  </si>
  <si>
    <t>10.1.1 Preskušanje tesnosti kanalizac.vodov</t>
  </si>
  <si>
    <t>10.1.2 Kontrolne meritve dimenzij proizvodov za odvodnjavanje</t>
  </si>
  <si>
    <t>10 PROIZVODI ZA ODVODNJAVANJE</t>
  </si>
  <si>
    <t>7 PREDNAPETA GEOTEHNIČNA SIDRA - TRAJNA (rezervna sidrišča)</t>
  </si>
  <si>
    <t>** 2x mesečno</t>
  </si>
  <si>
    <t>* 1x dnevno, najmanj 3 preiskušanci za vsako partijo betona, oz. po   posebnem določilu za vsak segment, kampado ali odsek konstr.elem.</t>
  </si>
  <si>
    <t>** najmanj 3 preiskava za betone, ki se vgrajujejo v objekte istega Izvajalca na določenem odseku in se dobavljajo iz iste betonarne</t>
  </si>
  <si>
    <t>*** najmanj 1 x objekt, za betone, ki se vgrajujejo v objekte istega izvajalca  na določenem odseku in se dobavljajo iz iste betonarne</t>
  </si>
  <si>
    <t>22 % DDV</t>
  </si>
  <si>
    <t>SKUPAJ z DDV</t>
  </si>
  <si>
    <t>DRSI</t>
  </si>
  <si>
    <t xml:space="preserve">   - gostota in vlažnost z izotop. sondo </t>
  </si>
  <si>
    <t>1/objekt</t>
  </si>
  <si>
    <t>20*</t>
  </si>
  <si>
    <t>7.8 PASIVNA SIDRA - SN sidra, IBO sidra</t>
  </si>
  <si>
    <t xml:space="preserve">   - kontrolne meritve dimenzij drenažnih cevi</t>
  </si>
  <si>
    <t>1 x objekt*</t>
  </si>
  <si>
    <t>c.) kontrola protikorozijske zaščite</t>
  </si>
  <si>
    <t>d.) strokovna ocena izvedbe konstukcije</t>
  </si>
  <si>
    <t xml:space="preserve">  - obstojnost na zmrzovanje tajanje</t>
  </si>
  <si>
    <r>
      <t>15.02 Površinska obdelava betonov (trajnoelastični premazi, hidrofobni premazi</t>
    </r>
    <r>
      <rPr>
        <b/>
        <sz val="9"/>
        <rFont val="Calibri"/>
        <family val="2"/>
        <charset val="238"/>
      </rPr>
      <t>)</t>
    </r>
  </si>
  <si>
    <t xml:space="preserve">15.06 Protikorozijska zaščita kovinskih elementov </t>
  </si>
  <si>
    <t xml:space="preserve">   - natezni preskus armaturne geomreže</t>
  </si>
  <si>
    <t>SIST EN ISO 10319</t>
  </si>
  <si>
    <t>15.07 Ojačitev nosilnih AB elementov</t>
  </si>
  <si>
    <t xml:space="preserve"> - pregled tehnične dokumentacije za karbonske lamele</t>
  </si>
  <si>
    <t xml:space="preserve">   - pregled izvedbe in meritve ravnosti zaščitnih plošč (sistem</t>
  </si>
  <si>
    <t xml:space="preserve">                                                                             Servidek/Servipak)</t>
  </si>
  <si>
    <t>SIST EN 15048-1</t>
  </si>
  <si>
    <t>b.) kontrola protikorozijske zaščite vijačne zveze</t>
  </si>
  <si>
    <t>a.) natezni preskus vijačne zveze</t>
  </si>
  <si>
    <t>1×tip droga</t>
  </si>
  <si>
    <t>1× tip v. z.</t>
  </si>
  <si>
    <t>polje</t>
  </si>
  <si>
    <t xml:space="preserve">9.7  Ležišča </t>
  </si>
  <si>
    <t>9.6 Sistemi za odvodnjavanje iz armiranega poliestra</t>
  </si>
  <si>
    <t>9.7.1  Pregled ležišč</t>
  </si>
  <si>
    <t xml:space="preserve">9.8  Dilatacije </t>
  </si>
  <si>
    <t xml:space="preserve">9.8.1  Pregled dilatacij </t>
  </si>
  <si>
    <t>9.9  Obremenilna preiskušnja - za premostitvene objekte z razponom večjim od 15 m (naroči izvajalec)</t>
  </si>
  <si>
    <t>9.10 Ničelni pregledi  objektov - za novogradnje</t>
  </si>
  <si>
    <t xml:space="preserve">   - terenska kontrola lastnostih izvedbe s podeljenim soglasjem (STS) in elaboratom sidra (TE)</t>
  </si>
  <si>
    <t>** Piloti -zabite jeklene cevi za PHO</t>
  </si>
  <si>
    <r>
      <t xml:space="preserve">SIST 1026, </t>
    </r>
    <r>
      <rPr>
        <sz val="8"/>
        <rFont val="Calibri"/>
        <family val="2"/>
        <charset val="238"/>
        <scheme val="minor"/>
      </rPr>
      <t>dod. ND,NE</t>
    </r>
  </si>
  <si>
    <t>SIST 1026, dod. ND</t>
  </si>
  <si>
    <t xml:space="preserve">  - mehanske in obstojnostne lastnosti, plitko temeljenje za PHO</t>
  </si>
  <si>
    <t>6.2.6.3 Temelji PHO</t>
  </si>
  <si>
    <t>1×šaržo</t>
  </si>
  <si>
    <t>1/trasa</t>
  </si>
  <si>
    <t>3.2 Bituminizirane zmesi za zgornje asfaltne nosilne plasti (AC base)</t>
  </si>
  <si>
    <t>3.2.4 Vgrajena bituminizirana zmes</t>
  </si>
  <si>
    <t>3.5.1 Bitumenski beton (AC surf)</t>
  </si>
  <si>
    <t>3.5.1.4 Vgrajena bituminizirana zmes</t>
  </si>
  <si>
    <t>objekti</t>
  </si>
  <si>
    <t xml:space="preserve">   - betonski robniki</t>
  </si>
  <si>
    <t xml:space="preserve">   - betonski tlakovci</t>
  </si>
  <si>
    <t xml:space="preserve">   - kakovostni in količinski pregled  materiala za kamnito gredo pri proizvajalcu</t>
  </si>
  <si>
    <t>SIST EN 1340</t>
  </si>
  <si>
    <t>SIST EN 1338</t>
  </si>
  <si>
    <t xml:space="preserve">11.4.3 Vijačne zveze sidro - matica  </t>
  </si>
  <si>
    <t>SIST EN 1433</t>
  </si>
  <si>
    <t>1.4.3.1 Za objekti in PHO</t>
  </si>
  <si>
    <t xml:space="preserve"> - kovinske: lamelne ali glavniki po TL/TP- FÜ / ETA/ TSC 07.107</t>
  </si>
  <si>
    <t>1 /plast**</t>
  </si>
  <si>
    <t xml:space="preserve">   - prostorninska masa</t>
  </si>
  <si>
    <t xml:space="preserve">     - idenfifikacija barve (IR spekter)</t>
  </si>
  <si>
    <t xml:space="preserve">     - debelina nanosa (analiza etalona)</t>
  </si>
  <si>
    <t>TSC 02.410</t>
  </si>
  <si>
    <t xml:space="preserve">     - dnevna vidnost</t>
  </si>
  <si>
    <t>SIST EN 1436</t>
  </si>
  <si>
    <t xml:space="preserve">     - nočna vidnost v suhih pogojih</t>
  </si>
  <si>
    <t xml:space="preserve">     - drsnost</t>
  </si>
  <si>
    <t>1.1 OPREMA CEST</t>
  </si>
  <si>
    <t>11.1 Preskus skladnosti izvedbe talnih označb</t>
  </si>
  <si>
    <t>11.1.1 Tankoslojne talne označbe</t>
  </si>
  <si>
    <r>
      <t xml:space="preserve"> m</t>
    </r>
    <r>
      <rPr>
        <vertAlign val="superscript"/>
        <sz val="10"/>
        <rFont val="Calibri"/>
        <family val="2"/>
        <charset val="238"/>
      </rPr>
      <t>1</t>
    </r>
  </si>
  <si>
    <t>1,00*</t>
  </si>
  <si>
    <t xml:space="preserve">   - horizontalni pomik pilotov za PHO**</t>
  </si>
  <si>
    <t>* pri premostitvenih objektih se pregleda 100 %, pri podpornih zidovih 50 % in pri PHO  25 % pilotov</t>
  </si>
  <si>
    <t>pilot-zabita cev</t>
  </si>
  <si>
    <t>15.03 Injektiranje votlin z maso</t>
  </si>
  <si>
    <t>11.5.1 Preskusi materialov ograj za zaščito pred hrupom</t>
  </si>
  <si>
    <t>12.1.a   Neprekinjeno zavarjeni tir (UIC 720, SIST EN 14730-1 in -2)</t>
  </si>
  <si>
    <t xml:space="preserve">   - ultrazvočni pregled zvarov na tiru</t>
  </si>
  <si>
    <t>Antigrafitni zaščitni premaz</t>
  </si>
  <si>
    <t>število zvarov na tirnicah in kretnicah</t>
  </si>
  <si>
    <t>9.2 Mostne ograje (ograja v medtirju)</t>
  </si>
  <si>
    <t xml:space="preserve">   - betonska kabelska korita</t>
  </si>
  <si>
    <t>v okviru nadgradnje železniške postaje Ljubljana</t>
  </si>
  <si>
    <t>3.3 Bituminizirane zmesi za vezne plasti (AC bin)</t>
  </si>
  <si>
    <t>3.3.1 Zmesi kamnitih zrn</t>
  </si>
  <si>
    <t>3.3.2 Bitumensko vezivo</t>
  </si>
  <si>
    <t>3.3.3 Vgrajevana-proizvedena bituminizirana zmes</t>
  </si>
  <si>
    <t>3.3.4 Vgrajena bituminizirana zmes</t>
  </si>
  <si>
    <t>3.3.5 Ekstrahirano bitumensko vezivo</t>
  </si>
  <si>
    <t>3.6.1.1 Zmesi kamnitih zrn</t>
  </si>
  <si>
    <t>3.6.1  Drobir z bitumenskim mastiksom (SMA)</t>
  </si>
  <si>
    <t>3.6.1.2 Bitumensko vezivo</t>
  </si>
  <si>
    <t>3.6.1.3 Vgrajevana-proizvedena bituminizirana zmes</t>
  </si>
  <si>
    <t>3.6.1.4 Vgrajena bituminizirana zmes</t>
  </si>
  <si>
    <t>Odvzem jeder se računa na komad jeder in ne za vsako plast posebej!</t>
  </si>
  <si>
    <t>6.2.6.1 Betonski temelji drogov in portalov VM</t>
  </si>
  <si>
    <t>16 drogov JR</t>
  </si>
  <si>
    <t>11.4.2 Drogovi VM  (tip M160vp, M135vp, M110vp, M110kvp, portali VM)</t>
  </si>
  <si>
    <t xml:space="preserve">11.4.1 Jeklene konstrukcije po SIST EN 1090 </t>
  </si>
  <si>
    <t>3 x objekt</t>
  </si>
  <si>
    <t>2 x objekt</t>
  </si>
  <si>
    <t>jeklena  prekladna konstrukcija</t>
  </si>
  <si>
    <r>
      <t xml:space="preserve"> m</t>
    </r>
    <r>
      <rPr>
        <vertAlign val="superscript"/>
        <sz val="9"/>
        <rFont val="Calibri"/>
        <family val="2"/>
        <charset val="238"/>
        <scheme val="minor"/>
      </rPr>
      <t>1</t>
    </r>
  </si>
  <si>
    <t xml:space="preserve">   - betonska kineta, pokrovi kinete</t>
  </si>
  <si>
    <t xml:space="preserve">8.2 Jeklo za prednapenjanje </t>
  </si>
  <si>
    <t>8.2.1 Pletena pramena (vrvi), patentirana žica v skladu s standardom prEN 10138, STS</t>
  </si>
  <si>
    <t xml:space="preserve">  - natezni preskus (Fp0,1, Fp0,2, Fm, Rm, Agt, E, masa na meter)</t>
  </si>
  <si>
    <t xml:space="preserve">  - relaksacija</t>
  </si>
  <si>
    <t xml:space="preserve">  - dinamične preiskave</t>
  </si>
  <si>
    <t xml:space="preserve">  - natezno-upogibni preskus</t>
  </si>
  <si>
    <t xml:space="preserve">  - korozijski test</t>
  </si>
  <si>
    <t>SIST EN ISO 15630-3</t>
  </si>
  <si>
    <t>SIST EN 15630-3</t>
  </si>
  <si>
    <t>SIST EN ISO 15360-3</t>
  </si>
  <si>
    <t>SIST EN 523</t>
  </si>
  <si>
    <t>*  vsaka mešanica</t>
  </si>
  <si>
    <t>** vsak dan injektiranja</t>
  </si>
  <si>
    <t>*** 20% NKK oz. najmanj 1x na objekt</t>
  </si>
  <si>
    <t xml:space="preserve">        sprememba prostornine po 24 urah</t>
  </si>
  <si>
    <t xml:space="preserve">        tlačna trdnost po 7 in 28 dneh</t>
  </si>
  <si>
    <t xml:space="preserve">objekt </t>
  </si>
  <si>
    <t xml:space="preserve">  - kakovostni in količinski pregled naprav proti vzdolžnemu in prečnemu pomiku tira pri proizvajalcu</t>
  </si>
  <si>
    <t>(cesta, železnica)</t>
  </si>
  <si>
    <t>* če je ugotovljen delež delce &gt; 0,063 mm večji od 3% se izvede preiskava metilen modro oz EP</t>
  </si>
  <si>
    <t xml:space="preserve">   - *kakovost finih delcev (ekvivalent peska)</t>
  </si>
  <si>
    <t xml:space="preserve">m3 </t>
  </si>
  <si>
    <r>
      <t xml:space="preserve">2.2  Vezane spodnje nosilne plasti s hidravličnimi vezivi </t>
    </r>
    <r>
      <rPr>
        <b/>
        <sz val="10"/>
        <rFont val="Calibri"/>
        <family val="2"/>
        <charset val="238"/>
        <scheme val="minor"/>
      </rPr>
      <t>(TSC 06.320)</t>
    </r>
  </si>
  <si>
    <r>
      <t xml:space="preserve"> m</t>
    </r>
    <r>
      <rPr>
        <vertAlign val="superscript"/>
        <sz val="9"/>
        <rFont val="Calibri"/>
        <family val="2"/>
        <charset val="238"/>
        <scheme val="minor"/>
      </rPr>
      <t>2</t>
    </r>
  </si>
  <si>
    <t xml:space="preserve">   - zrnavost zmesi zrn (po vgradnji)*</t>
  </si>
  <si>
    <t>(AC 32 base B50/70 A1/A2, AC 22 base B50/70 A4)</t>
  </si>
  <si>
    <t>** dodatni podatki, ki jih je potrebno posredovati na posebno zahtevo inženirja</t>
  </si>
  <si>
    <t xml:space="preserve">   - linearne deformacije 90 dni </t>
  </si>
  <si>
    <t xml:space="preserve">   - tečenje (lezenje betona) do 180 dni </t>
  </si>
  <si>
    <t xml:space="preserve">   - statični modul elastičnosti </t>
  </si>
  <si>
    <t>ISO 1920-8</t>
  </si>
  <si>
    <t>****</t>
  </si>
  <si>
    <t>ASTM C512-02</t>
  </si>
  <si>
    <t>SIST EN 12390-13</t>
  </si>
  <si>
    <t>**** betoni za prednapete prekladne konstrukcije in zidove dolžine nad 100 m  1 x/objekt</t>
  </si>
  <si>
    <t xml:space="preserve">Za betone za prednapete objekte dolžine nad 100 m mora izvajalec določiti tudi posebne lastnosti betona: </t>
  </si>
  <si>
    <t>8   JEKLA ZA ARMIRANJE, PREDNAPENJANJE IN KONSTRUKCIJE TER SIDRA</t>
  </si>
  <si>
    <t>8.1.1 Armaturnja jekla v skladu s standardom SIST EN 1992-1-1 ter STS, ETA ali CUAP</t>
  </si>
  <si>
    <t xml:space="preserve">   - izpostava v slani komori</t>
  </si>
  <si>
    <t>ETAG 013</t>
  </si>
  <si>
    <t xml:space="preserve"> - določevanje oblike in mer</t>
  </si>
  <si>
    <t xml:space="preserve"> - ugotavljanje obnašanja pri upogibu</t>
  </si>
  <si>
    <t xml:space="preserve"> - preskus z upogibanjem sem in tja</t>
  </si>
  <si>
    <t xml:space="preserve"> - določevanje bočne nosilnosti</t>
  </si>
  <si>
    <t xml:space="preserve"> - ugotavljanje tesnosti</t>
  </si>
  <si>
    <t xml:space="preserve"> - določevanje natezne nosilnosti</t>
  </si>
  <si>
    <t xml:space="preserve"> - dimenzijska in geometrijska kontrola</t>
  </si>
  <si>
    <r>
      <t xml:space="preserve">   - R</t>
    </r>
    <r>
      <rPr>
        <vertAlign val="subscript"/>
        <sz val="9"/>
        <color theme="1"/>
        <rFont val="Calibri"/>
        <family val="2"/>
        <charset val="238"/>
        <scheme val="minor"/>
      </rPr>
      <t>m</t>
    </r>
    <r>
      <rPr>
        <sz val="9"/>
        <color theme="1"/>
        <rFont val="Calibri"/>
        <family val="2"/>
        <charset val="238"/>
        <scheme val="minor"/>
      </rPr>
      <t xml:space="preserve"> ali trdota, kemijska analiza, metalografija</t>
    </r>
  </si>
  <si>
    <r>
      <t xml:space="preserve">   - R</t>
    </r>
    <r>
      <rPr>
        <vertAlign val="subscript"/>
        <sz val="9"/>
        <color theme="1"/>
        <rFont val="Calibri"/>
        <family val="2"/>
        <charset val="238"/>
        <scheme val="minor"/>
      </rPr>
      <t>m</t>
    </r>
    <r>
      <rPr>
        <sz val="9"/>
        <color theme="1"/>
        <rFont val="Calibri"/>
        <family val="2"/>
        <charset val="238"/>
        <scheme val="minor"/>
      </rPr>
      <t xml:space="preserve"> ali  trdota, kemijska analiza</t>
    </r>
  </si>
  <si>
    <r>
      <t xml:space="preserve">   - R</t>
    </r>
    <r>
      <rPr>
        <vertAlign val="subscript"/>
        <sz val="9"/>
        <color theme="1"/>
        <rFont val="Calibri"/>
        <family val="2"/>
        <charset val="238"/>
        <scheme val="minor"/>
      </rPr>
      <t>m</t>
    </r>
    <r>
      <rPr>
        <sz val="9"/>
        <color theme="1"/>
        <rFont val="Calibri"/>
        <family val="2"/>
        <charset val="238"/>
        <scheme val="minor"/>
      </rPr>
      <t>, R</t>
    </r>
    <r>
      <rPr>
        <vertAlign val="subscript"/>
        <sz val="9"/>
        <color theme="1"/>
        <rFont val="Calibri"/>
        <family val="2"/>
        <charset val="238"/>
        <scheme val="minor"/>
      </rPr>
      <t xml:space="preserve">p0,2 </t>
    </r>
    <r>
      <rPr>
        <sz val="9"/>
        <color theme="1"/>
        <rFont val="Calibri"/>
        <family val="2"/>
        <charset val="238"/>
        <scheme val="minor"/>
      </rPr>
      <t>ali trdota, kem.anal., metalografija</t>
    </r>
  </si>
  <si>
    <r>
      <t xml:space="preserve">   - R</t>
    </r>
    <r>
      <rPr>
        <vertAlign val="subscript"/>
        <sz val="9"/>
        <color theme="1"/>
        <rFont val="Calibri"/>
        <family val="2"/>
        <charset val="238"/>
        <scheme val="minor"/>
      </rPr>
      <t>m</t>
    </r>
    <r>
      <rPr>
        <sz val="9"/>
        <color theme="1"/>
        <rFont val="Calibri"/>
        <family val="2"/>
        <charset val="238"/>
        <scheme val="minor"/>
      </rPr>
      <t>, R</t>
    </r>
    <r>
      <rPr>
        <vertAlign val="subscript"/>
        <sz val="9"/>
        <color theme="1"/>
        <rFont val="Calibri"/>
        <family val="2"/>
        <charset val="238"/>
        <scheme val="minor"/>
      </rPr>
      <t>p0,2</t>
    </r>
    <r>
      <rPr>
        <sz val="9"/>
        <color theme="1"/>
        <rFont val="Calibri"/>
        <family val="2"/>
        <charset val="238"/>
        <scheme val="minor"/>
      </rPr>
      <t xml:space="preserve"> ali trdota, metalografija, kem.anal.</t>
    </r>
  </si>
  <si>
    <t xml:space="preserve">   - izločanje olja,kapljišče,umiljanje, vsebnost sulfatov in nitartov</t>
  </si>
  <si>
    <t>8.2.2 Sistemi za prednapenjanje v skladu z ETAG 013, ETA</t>
  </si>
  <si>
    <t>8.2.2.1 Sidrne glave (napenjalne in spojne)</t>
  </si>
  <si>
    <t>8.2.2.2 Vijaki spojnih glav</t>
  </si>
  <si>
    <t>8.2.2.3 Sidrne plošče</t>
  </si>
  <si>
    <t>8.2.2.4 Zagozde</t>
  </si>
  <si>
    <t>8.2.2.5 Tulec in spojni tulec</t>
  </si>
  <si>
    <t>8.2.2.6 Zaščitna mast</t>
  </si>
  <si>
    <t>8.2.2.7 Zaščitna cev za prednapete kable iz jeklenih trakov v skladu s SIST EN 524</t>
  </si>
  <si>
    <t>8.2.2.8 Kontrola med izvajanjem injektiranja v skladu s SIST EN 447</t>
  </si>
  <si>
    <t xml:space="preserve">8 JEKLA ZA ARMIRANJE, PREDNAPENJANJE IN KONSTRUKCIJE </t>
  </si>
  <si>
    <t>cesta</t>
  </si>
  <si>
    <t>železnica</t>
  </si>
  <si>
    <t xml:space="preserve">* pregled dokumentacije in obisk na gradbišču, pregled vseh ležišč pred vgradnjo, </t>
  </si>
  <si>
    <t>predvidena 2 pregleda, glede na faznost gradnje</t>
  </si>
  <si>
    <t xml:space="preserve"> -pregled izvedene PKZ </t>
  </si>
  <si>
    <t xml:space="preserve"> - podhod Dunajska</t>
  </si>
  <si>
    <t>SIST EN 13450, tč. 6.7</t>
  </si>
  <si>
    <t>SIST EN 1097-6, B</t>
  </si>
  <si>
    <t>SIST EN 1367-2,  SIST EN 13450, G</t>
  </si>
  <si>
    <t>SIST EN 932-3</t>
  </si>
  <si>
    <t xml:space="preserve">  - modul ploščatosti</t>
  </si>
  <si>
    <t>SIST EN 933-3</t>
  </si>
  <si>
    <t xml:space="preserve">   - odpornost proti drobljenju (LArb)</t>
  </si>
  <si>
    <r>
      <t xml:space="preserve">   - odpornost proti obrabi (M</t>
    </r>
    <r>
      <rPr>
        <vertAlign val="subscript"/>
        <sz val="9"/>
        <rFont val="Calibri"/>
        <family val="2"/>
        <charset val="238"/>
        <scheme val="minor"/>
      </rPr>
      <t>de</t>
    </r>
    <r>
      <rPr>
        <sz val="9"/>
        <rFont val="Calibri"/>
        <family val="2"/>
        <charset val="238"/>
        <scheme val="minor"/>
      </rPr>
      <t>RB)</t>
    </r>
  </si>
  <si>
    <t xml:space="preserve">  - Odpornost proti zmrzovanju – preskus z magnezijevim sulfatom</t>
  </si>
  <si>
    <t xml:space="preserve"> - dolžina zrna ≥ 100 mm</t>
  </si>
  <si>
    <t xml:space="preserve">   - vpijanje vode in prostorninska masa</t>
  </si>
  <si>
    <t>SIST EN 1097-2, pogoji SIST EN 13450, C</t>
  </si>
  <si>
    <t>SIST EN 1097-1,pogoji SIST EN 13450, E</t>
  </si>
  <si>
    <t>SIST EN 1367-1, pogoji SIST EN 13450 F</t>
  </si>
  <si>
    <t>12.5   Preiskave tirne grede (SIST EN 13450:2003)</t>
  </si>
  <si>
    <t xml:space="preserve">   - pogoji okolja</t>
  </si>
  <si>
    <t xml:space="preserve">   - poraba materialov</t>
  </si>
  <si>
    <t xml:space="preserve">   - preiskave materialov</t>
  </si>
  <si>
    <t xml:space="preserve">   - priprava betonske podlage (vizualno, potrkavanje)</t>
  </si>
  <si>
    <t>6.2.5.2 Strjeni beton za prednapete konstrukcije daljše od 100 m</t>
  </si>
  <si>
    <t xml:space="preserve">   - kakovostni in količinski pregled kretnic in tirnih križišč pri proizvajalcu</t>
  </si>
  <si>
    <r>
      <t xml:space="preserve"> - Sodelovanje z nadzorom</t>
    </r>
    <r>
      <rPr>
        <sz val="9"/>
        <color theme="1"/>
        <rFont val="Calibri"/>
        <family val="2"/>
        <charset val="238"/>
      </rPr>
      <t xml:space="preserve"> (za vsa področja: tč.1-tč.15)</t>
    </r>
  </si>
  <si>
    <t xml:space="preserve"> - Kontrola pri vgrajevanju (za vsa področja: tč.1-tč.15)</t>
  </si>
  <si>
    <t xml:space="preserve">Izvajanje zunanje kontrole kakovosti pri gradnji nadomestnega železniškega nadvoza čez Dunajsko cesto v Ljubljani </t>
  </si>
  <si>
    <t xml:space="preserve">   - brizgana horizont.hidroiz. - eliminator (odtržna trdn.*)</t>
  </si>
  <si>
    <t xml:space="preserve">   - pregled izvedene brizgane horizontalne HI </t>
  </si>
  <si>
    <t xml:space="preserve"> Končna ocena kvalitete izvedenih del mora vsebovati oceno ustreznosti vseh izvedenih del na posameznem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</si>
</sst>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General_)"/>
    <numFmt numFmtId="165" formatCode="#,##0.00\ _€"/>
    <numFmt numFmtId="166" formatCode="0.0000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InterstateCE-Light"/>
      <charset val="238"/>
    </font>
    <font>
      <sz val="8"/>
      <name val="InterstateCE-Light"/>
      <charset val="238"/>
    </font>
    <font>
      <sz val="9"/>
      <name val="InterstateCE-Light"/>
      <family val="2"/>
      <charset val="238"/>
    </font>
    <font>
      <sz val="10"/>
      <name val="InterstateCE-Light"/>
      <family val="2"/>
      <charset val="238"/>
    </font>
    <font>
      <sz val="8"/>
      <name val="InterstateCE-Light"/>
      <family val="2"/>
      <charset val="238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trike/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b/>
      <sz val="8"/>
      <name val="InterstateCE-Light"/>
      <family val="2"/>
      <charset val="238"/>
    </font>
    <font>
      <vertAlign val="superscript"/>
      <sz val="8"/>
      <name val="InterstateCE-Light"/>
      <family val="2"/>
      <charset val="238"/>
    </font>
    <font>
      <sz val="11"/>
      <color rgb="FFFF0000"/>
      <name val="InterstateCE-Light"/>
      <family val="2"/>
      <charset val="238"/>
    </font>
    <font>
      <b/>
      <sz val="10"/>
      <name val="InterstateCE-Light"/>
      <family val="2"/>
      <charset val="238"/>
    </font>
    <font>
      <sz val="8"/>
      <color indexed="10"/>
      <name val="InterstateCE-Light"/>
      <family val="2"/>
      <charset val="238"/>
    </font>
    <font>
      <vertAlign val="subscript"/>
      <sz val="9"/>
      <name val="InterstateCE-Light"/>
      <family val="2"/>
      <charset val="238"/>
    </font>
    <font>
      <sz val="11"/>
      <name val="InterstateCE-Light"/>
      <family val="2"/>
      <charset val="238"/>
    </font>
    <font>
      <sz val="11"/>
      <color rgb="FFFF0000"/>
      <name val="Calibri"/>
      <family val="2"/>
      <scheme val="minor"/>
    </font>
    <font>
      <sz val="9"/>
      <name val="Arial CE"/>
      <family val="2"/>
      <charset val="238"/>
    </font>
    <font>
      <vertAlign val="superscript"/>
      <sz val="9"/>
      <name val="InterstateCE-Light"/>
      <family val="2"/>
      <charset val="238"/>
    </font>
    <font>
      <b/>
      <sz val="9"/>
      <name val="InterstateCE-Light"/>
      <family val="2"/>
      <charset val="238"/>
    </font>
    <font>
      <vertAlign val="subscript"/>
      <sz val="9"/>
      <name val="InterstateCE-Light"/>
      <charset val="238"/>
    </font>
    <font>
      <sz val="11"/>
      <name val="Calibri"/>
      <family val="2"/>
      <scheme val="minor"/>
    </font>
    <font>
      <b/>
      <sz val="12"/>
      <name val="InterstateCE-Light"/>
      <charset val="238"/>
    </font>
    <font>
      <b/>
      <sz val="9"/>
      <color rgb="FFFF0000"/>
      <name val="Calibri"/>
      <family val="2"/>
      <charset val="238"/>
      <scheme val="minor"/>
    </font>
    <font>
      <sz val="10"/>
      <color theme="1"/>
      <name val="InterstateCE-Light"/>
      <charset val="238"/>
    </font>
    <font>
      <sz val="9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scheme val="minor"/>
    </font>
    <font>
      <sz val="7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sz val="10"/>
      <name val="Arial"/>
      <family val="2"/>
      <charset val="238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InterstateCE-Light"/>
      <charset val="238"/>
    </font>
    <font>
      <sz val="8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vertAlign val="subscript"/>
      <sz val="9"/>
      <color theme="1"/>
      <name val="Calibri"/>
      <family val="2"/>
      <charset val="238"/>
      <scheme val="minor"/>
    </font>
    <font>
      <vertAlign val="subscript"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54" fillId="0" borderId="0"/>
    <xf numFmtId="0" fontId="1" fillId="0" borderId="0"/>
    <xf numFmtId="43" fontId="1" fillId="0" borderId="0" applyFont="0" applyFill="0" applyBorder="0" applyAlignment="0" applyProtection="0"/>
  </cellStyleXfs>
  <cellXfs count="679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/>
    <xf numFmtId="164" fontId="4" fillId="0" borderId="2" xfId="0" applyNumberFormat="1" applyFont="1" applyFill="1" applyBorder="1" applyAlignment="1" applyProtection="1"/>
    <xf numFmtId="164" fontId="4" fillId="0" borderId="2" xfId="0" applyNumberFormat="1" applyFont="1" applyFill="1" applyBorder="1" applyAlignment="1" applyProtection="1">
      <alignment horizontal="left"/>
    </xf>
    <xf numFmtId="164" fontId="4" fillId="0" borderId="2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/>
    <xf numFmtId="164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left"/>
    </xf>
    <xf numFmtId="164" fontId="5" fillId="0" borderId="0" xfId="0" applyNumberFormat="1" applyFont="1" applyFill="1" applyAlignment="1" applyProtection="1"/>
    <xf numFmtId="164" fontId="5" fillId="0" borderId="0" xfId="0" applyNumberFormat="1" applyFont="1" applyFill="1" applyAlignment="1" applyProtection="1">
      <alignment vertical="top"/>
    </xf>
    <xf numFmtId="164" fontId="3" fillId="0" borderId="0" xfId="0" applyNumberFormat="1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164" fontId="4" fillId="0" borderId="3" xfId="0" applyNumberFormat="1" applyFont="1" applyFill="1" applyBorder="1" applyAlignment="1" applyProtection="1">
      <alignment horizontal="left"/>
    </xf>
    <xf numFmtId="164" fontId="4" fillId="0" borderId="6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right"/>
    </xf>
    <xf numFmtId="0" fontId="3" fillId="0" borderId="0" xfId="0" applyFont="1" applyFill="1" applyAlignment="1" applyProtection="1"/>
    <xf numFmtId="0" fontId="3" fillId="0" borderId="3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164" fontId="3" fillId="0" borderId="0" xfId="0" quotePrefix="1" applyNumberFormat="1" applyFont="1" applyFill="1" applyBorder="1" applyAlignment="1" applyProtection="1">
      <alignment vertical="center"/>
    </xf>
    <xf numFmtId="4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164" fontId="3" fillId="0" borderId="5" xfId="0" applyNumberFormat="1" applyFont="1" applyFill="1" applyBorder="1" applyAlignment="1" applyProtection="1">
      <alignment horizontal="right"/>
    </xf>
    <xf numFmtId="0" fontId="3" fillId="0" borderId="0" xfId="0" quotePrefix="1" applyFont="1" applyFill="1" applyAlignment="1" applyProtection="1"/>
    <xf numFmtId="0" fontId="3" fillId="0" borderId="6" xfId="0" applyFont="1" applyFill="1" applyBorder="1" applyAlignment="1" applyProtection="1">
      <alignment horizontal="left"/>
    </xf>
    <xf numFmtId="0" fontId="4" fillId="0" borderId="0" xfId="0" applyFont="1" applyFill="1" applyAlignment="1" applyProtection="1"/>
    <xf numFmtId="164" fontId="3" fillId="0" borderId="0" xfId="0" quotePrefix="1" applyNumberFormat="1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quotePrefix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 vertical="center"/>
    </xf>
    <xf numFmtId="164" fontId="3" fillId="0" borderId="3" xfId="0" quotePrefix="1" applyNumberFormat="1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4" fillId="0" borderId="8" xfId="0" applyNumberFormat="1" applyFont="1" applyFill="1" applyBorder="1" applyAlignment="1" applyProtection="1">
      <alignment horizontal="right"/>
    </xf>
    <xf numFmtId="164" fontId="4" fillId="0" borderId="8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/>
    <xf numFmtId="164" fontId="7" fillId="0" borderId="3" xfId="0" applyNumberFormat="1" applyFont="1" applyFill="1" applyBorder="1" applyAlignment="1" applyProtection="1">
      <alignment horizontal="left"/>
    </xf>
    <xf numFmtId="164" fontId="7" fillId="0" borderId="14" xfId="0" applyNumberFormat="1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vertical="center" wrapText="1"/>
    </xf>
    <xf numFmtId="164" fontId="3" fillId="0" borderId="10" xfId="0" applyNumberFormat="1" applyFont="1" applyFill="1" applyBorder="1" applyAlignment="1" applyProtection="1">
      <alignment vertical="center" wrapText="1"/>
    </xf>
    <xf numFmtId="164" fontId="10" fillId="0" borderId="3" xfId="0" applyNumberFormat="1" applyFont="1" applyFill="1" applyBorder="1" applyAlignment="1" applyProtection="1">
      <alignment horizontal="left"/>
    </xf>
    <xf numFmtId="164" fontId="10" fillId="0" borderId="3" xfId="0" applyNumberFormat="1" applyFont="1" applyFill="1" applyBorder="1" applyAlignment="1" applyProtection="1">
      <alignment vertical="center"/>
    </xf>
    <xf numFmtId="164" fontId="10" fillId="0" borderId="7" xfId="0" applyNumberFormat="1" applyFont="1" applyFill="1" applyBorder="1" applyAlignment="1" applyProtection="1">
      <alignment vertical="center"/>
    </xf>
    <xf numFmtId="164" fontId="10" fillId="0" borderId="3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/>
    <xf numFmtId="164" fontId="3" fillId="0" borderId="6" xfId="0" applyNumberFormat="1" applyFont="1" applyFill="1" applyBorder="1" applyAlignment="1" applyProtection="1"/>
    <xf numFmtId="164" fontId="4" fillId="0" borderId="8" xfId="0" applyNumberFormat="1" applyFont="1" applyFill="1" applyBorder="1" applyAlignment="1" applyProtection="1">
      <alignment horizontal="left"/>
    </xf>
    <xf numFmtId="164" fontId="4" fillId="0" borderId="8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 vertical="center"/>
    </xf>
    <xf numFmtId="164" fontId="3" fillId="0" borderId="14" xfId="0" applyNumberFormat="1" applyFont="1" applyFill="1" applyBorder="1" applyAlignment="1" applyProtection="1">
      <alignment vertical="center"/>
    </xf>
    <xf numFmtId="164" fontId="3" fillId="0" borderId="14" xfId="0" applyNumberFormat="1" applyFont="1" applyFill="1" applyBorder="1" applyAlignment="1" applyProtection="1"/>
    <xf numFmtId="164" fontId="3" fillId="0" borderId="4" xfId="0" applyNumberFormat="1" applyFont="1" applyFill="1" applyBorder="1" applyAlignment="1" applyProtection="1">
      <alignment horizontal="right"/>
    </xf>
    <xf numFmtId="164" fontId="3" fillId="0" borderId="6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Alignment="1" applyProtection="1">
      <alignment vertical="center"/>
    </xf>
    <xf numFmtId="164" fontId="3" fillId="0" borderId="0" xfId="0" quotePrefix="1" applyNumberFormat="1" applyFont="1" applyFill="1" applyBorder="1" applyAlignment="1" applyProtection="1"/>
    <xf numFmtId="164" fontId="3" fillId="0" borderId="5" xfId="0" quotePrefix="1" applyNumberFormat="1" applyFont="1" applyFill="1" applyBorder="1" applyAlignment="1" applyProtection="1">
      <alignment horizontal="left" vertical="center"/>
    </xf>
    <xf numFmtId="164" fontId="11" fillId="0" borderId="0" xfId="0" applyNumberFormat="1" applyFont="1" applyFill="1" applyAlignment="1" applyProtection="1"/>
    <xf numFmtId="164" fontId="12" fillId="0" borderId="0" xfId="0" applyNumberFormat="1" applyFont="1" applyFill="1" applyBorder="1" applyAlignment="1" applyProtection="1">
      <alignment horizontal="left"/>
    </xf>
    <xf numFmtId="164" fontId="14" fillId="0" borderId="0" xfId="0" applyNumberFormat="1" applyFont="1" applyFill="1" applyAlignment="1" applyProtection="1"/>
    <xf numFmtId="164" fontId="16" fillId="0" borderId="0" xfId="0" applyNumberFormat="1" applyFont="1" applyFill="1" applyAlignment="1" applyProtection="1"/>
    <xf numFmtId="0" fontId="14" fillId="0" borderId="0" xfId="0" applyFont="1" applyFill="1" applyAlignment="1" applyProtection="1">
      <alignment vertical="center"/>
    </xf>
    <xf numFmtId="4" fontId="14" fillId="0" borderId="0" xfId="0" applyNumberFormat="1" applyFont="1" applyFill="1" applyAlignment="1" applyProtection="1">
      <alignment vertical="center"/>
    </xf>
    <xf numFmtId="164" fontId="14" fillId="0" borderId="3" xfId="0" applyNumberFormat="1" applyFont="1" applyFill="1" applyBorder="1" applyAlignment="1" applyProtection="1"/>
    <xf numFmtId="164" fontId="14" fillId="0" borderId="3" xfId="0" applyNumberFormat="1" applyFont="1" applyFill="1" applyBorder="1" applyAlignment="1" applyProtection="1">
      <alignment vertical="center"/>
    </xf>
    <xf numFmtId="164" fontId="14" fillId="0" borderId="0" xfId="0" applyNumberFormat="1" applyFont="1" applyFill="1" applyAlignment="1" applyProtection="1">
      <alignment horizontal="left"/>
    </xf>
    <xf numFmtId="164" fontId="14" fillId="0" borderId="3" xfId="0" applyNumberFormat="1" applyFont="1" applyFill="1" applyBorder="1" applyAlignment="1" applyProtection="1">
      <alignment horizontal="left"/>
    </xf>
    <xf numFmtId="2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>
      <alignment horizontal="right"/>
    </xf>
    <xf numFmtId="2" fontId="4" fillId="0" borderId="1" xfId="0" applyNumberFormat="1" applyFont="1" applyFill="1" applyBorder="1" applyAlignment="1" applyProtection="1"/>
    <xf numFmtId="2" fontId="4" fillId="0" borderId="1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Alignment="1" applyProtection="1">
      <alignment horizontal="left"/>
    </xf>
    <xf numFmtId="2" fontId="4" fillId="0" borderId="0" xfId="0" applyNumberFormat="1" applyFont="1" applyFill="1" applyAlignment="1" applyProtection="1">
      <alignment horizontal="right" vertical="center"/>
    </xf>
    <xf numFmtId="2" fontId="4" fillId="0" borderId="14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Alignment="1" applyProtection="1">
      <alignment horizont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Alignment="1" applyProtection="1"/>
    <xf numFmtId="164" fontId="14" fillId="0" borderId="0" xfId="0" applyNumberFormat="1" applyFont="1" applyFill="1" applyAlignment="1" applyProtection="1">
      <alignment vertical="center"/>
    </xf>
    <xf numFmtId="4" fontId="14" fillId="0" borderId="0" xfId="0" applyNumberFormat="1" applyFont="1" applyFill="1" applyBorder="1" applyAlignment="1" applyProtection="1">
      <alignment horizontal="right"/>
    </xf>
    <xf numFmtId="2" fontId="15" fillId="0" borderId="0" xfId="0" applyNumberFormat="1" applyFont="1" applyFill="1" applyProtection="1"/>
    <xf numFmtId="164" fontId="14" fillId="0" borderId="0" xfId="0" applyNumberFormat="1" applyFont="1" applyFill="1" applyAlignment="1" applyProtection="1">
      <alignment horizontal="center"/>
    </xf>
    <xf numFmtId="2" fontId="14" fillId="0" borderId="0" xfId="0" applyNumberFormat="1" applyFont="1" applyFill="1" applyBorder="1" applyAlignment="1" applyProtection="1"/>
    <xf numFmtId="2" fontId="14" fillId="0" borderId="0" xfId="0" applyNumberFormat="1" applyFont="1" applyFill="1" applyBorder="1" applyAlignment="1" applyProtection="1">
      <alignment horizontal="right"/>
    </xf>
    <xf numFmtId="2" fontId="14" fillId="0" borderId="0" xfId="0" applyNumberFormat="1" applyFont="1" applyFill="1" applyAlignment="1" applyProtection="1">
      <alignment vertical="center"/>
    </xf>
    <xf numFmtId="164" fontId="14" fillId="0" borderId="0" xfId="0" applyNumberFormat="1" applyFont="1" applyFill="1" applyBorder="1" applyAlignment="1" applyProtection="1">
      <alignment horizontal="left" vertical="center"/>
    </xf>
    <xf numFmtId="164" fontId="19" fillId="0" borderId="0" xfId="0" applyNumberFormat="1" applyFont="1" applyFill="1" applyAlignment="1" applyProtection="1"/>
    <xf numFmtId="164" fontId="19" fillId="0" borderId="0" xfId="0" applyNumberFormat="1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vertical="center"/>
    </xf>
    <xf numFmtId="164" fontId="19" fillId="0" borderId="0" xfId="0" applyNumberFormat="1" applyFont="1" applyFill="1" applyBorder="1" applyAlignment="1" applyProtection="1">
      <alignment horizontal="right"/>
    </xf>
    <xf numFmtId="2" fontId="18" fillId="0" borderId="0" xfId="0" applyNumberFormat="1" applyFont="1" applyFill="1" applyBorder="1" applyAlignment="1" applyProtection="1">
      <alignment horizontal="right"/>
    </xf>
    <xf numFmtId="0" fontId="10" fillId="0" borderId="3" xfId="0" applyFont="1" applyFill="1" applyBorder="1" applyAlignment="1" applyProtection="1">
      <alignment horizontal="right"/>
    </xf>
    <xf numFmtId="0" fontId="9" fillId="0" borderId="0" xfId="0" applyFont="1" applyFill="1" applyAlignment="1" applyProtection="1"/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/>
    <xf numFmtId="0" fontId="10" fillId="0" borderId="6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left"/>
    </xf>
    <xf numFmtId="164" fontId="10" fillId="0" borderId="0" xfId="0" applyNumberFormat="1" applyFont="1" applyFill="1" applyAlignment="1" applyProtection="1">
      <alignment horizontal="left"/>
    </xf>
    <xf numFmtId="164" fontId="10" fillId="0" borderId="0" xfId="0" applyNumberFormat="1" applyFont="1" applyFill="1" applyBorder="1" applyAlignment="1" applyProtection="1"/>
    <xf numFmtId="164" fontId="10" fillId="0" borderId="3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left" vertical="center"/>
    </xf>
    <xf numFmtId="164" fontId="10" fillId="0" borderId="0" xfId="0" applyNumberFormat="1" applyFont="1" applyFill="1" applyAlignment="1" applyProtection="1">
      <alignment vertical="center"/>
    </xf>
    <xf numFmtId="164" fontId="10" fillId="0" borderId="0" xfId="0" applyNumberFormat="1" applyFont="1" applyFill="1" applyAlignment="1" applyProtection="1"/>
    <xf numFmtId="164" fontId="9" fillId="0" borderId="0" xfId="0" applyNumberFormat="1" applyFont="1" applyFill="1" applyBorder="1" applyAlignment="1" applyProtection="1"/>
    <xf numFmtId="164" fontId="10" fillId="0" borderId="0" xfId="0" applyNumberFormat="1" applyFont="1" applyFill="1" applyAlignment="1" applyProtection="1">
      <alignment horizontal="right"/>
    </xf>
    <xf numFmtId="164" fontId="8" fillId="0" borderId="3" xfId="0" applyNumberFormat="1" applyFont="1" applyFill="1" applyBorder="1" applyAlignment="1" applyProtection="1"/>
    <xf numFmtId="164" fontId="28" fillId="0" borderId="0" xfId="0" applyNumberFormat="1" applyFont="1" applyFill="1" applyAlignment="1" applyProtection="1"/>
    <xf numFmtId="164" fontId="10" fillId="0" borderId="5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vertical="center"/>
    </xf>
    <xf numFmtId="2" fontId="4" fillId="0" borderId="0" xfId="0" quotePrefix="1" applyNumberFormat="1" applyFont="1" applyFill="1" applyBorder="1" applyAlignment="1" applyProtection="1">
      <alignment horizontal="right"/>
    </xf>
    <xf numFmtId="2" fontId="4" fillId="0" borderId="5" xfId="0" applyNumberFormat="1" applyFont="1" applyFill="1" applyBorder="1" applyAlignment="1" applyProtection="1">
      <alignment horizontal="right"/>
    </xf>
    <xf numFmtId="2" fontId="4" fillId="0" borderId="0" xfId="0" applyNumberFormat="1" applyFont="1" applyFill="1" applyAlignment="1" applyProtection="1"/>
    <xf numFmtId="164" fontId="8" fillId="0" borderId="0" xfId="0" applyNumberFormat="1" applyFont="1" applyFill="1" applyAlignment="1" applyProtection="1"/>
    <xf numFmtId="2" fontId="3" fillId="0" borderId="5" xfId="0" applyNumberFormat="1" applyFont="1" applyFill="1" applyBorder="1" applyAlignment="1" applyProtection="1">
      <alignment horizontal="right"/>
    </xf>
    <xf numFmtId="2" fontId="3" fillId="0" borderId="14" xfId="0" applyNumberFormat="1" applyFont="1" applyFill="1" applyBorder="1" applyAlignment="1" applyProtection="1"/>
    <xf numFmtId="2" fontId="3" fillId="0" borderId="0" xfId="0" applyNumberFormat="1" applyFont="1" applyFill="1" applyAlignment="1" applyProtection="1"/>
    <xf numFmtId="2" fontId="14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Alignment="1" applyProtection="1">
      <alignment vertical="center"/>
    </xf>
    <xf numFmtId="2" fontId="3" fillId="0" borderId="0" xfId="0" applyNumberFormat="1" applyFont="1" applyFill="1" applyBorder="1" applyAlignment="1" applyProtection="1"/>
    <xf numFmtId="2" fontId="3" fillId="0" borderId="0" xfId="0" quotePrefix="1" applyNumberFormat="1" applyFont="1" applyFill="1" applyBorder="1" applyAlignment="1" applyProtection="1">
      <alignment horizontal="right"/>
    </xf>
    <xf numFmtId="2" fontId="4" fillId="0" borderId="0" xfId="0" applyNumberFormat="1" applyFont="1" applyFill="1" applyBorder="1" applyAlignment="1" applyProtection="1"/>
    <xf numFmtId="2" fontId="3" fillId="0" borderId="0" xfId="0" quotePrefix="1" applyNumberFormat="1" applyFont="1" applyFill="1" applyBorder="1" applyAlignment="1" applyProtection="1"/>
    <xf numFmtId="2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/>
    <xf numFmtId="164" fontId="3" fillId="0" borderId="4" xfId="0" applyNumberFormat="1" applyFont="1" applyFill="1" applyBorder="1" applyAlignment="1" applyProtection="1">
      <alignment horizontal="center"/>
    </xf>
    <xf numFmtId="164" fontId="3" fillId="0" borderId="3" xfId="0" applyNumberFormat="1" applyFont="1" applyFill="1" applyBorder="1" applyAlignment="1" applyProtection="1"/>
    <xf numFmtId="164" fontId="24" fillId="0" borderId="0" xfId="0" applyNumberFormat="1" applyFont="1" applyFill="1" applyBorder="1" applyAlignment="1" applyProtection="1"/>
    <xf numFmtId="164" fontId="20" fillId="0" borderId="0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wrapText="1"/>
    </xf>
    <xf numFmtId="0" fontId="8" fillId="0" borderId="11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left"/>
    </xf>
    <xf numFmtId="0" fontId="10" fillId="0" borderId="0" xfId="0" quotePrefix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64" fontId="10" fillId="0" borderId="3" xfId="0" quotePrefix="1" applyNumberFormat="1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/>
    <xf numFmtId="0" fontId="10" fillId="0" borderId="7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/>
    <xf numFmtId="0" fontId="4" fillId="0" borderId="0" xfId="0" applyFont="1" applyFill="1" applyAlignment="1" applyProtection="1">
      <alignment vertical="center"/>
    </xf>
    <xf numFmtId="164" fontId="33" fillId="0" borderId="0" xfId="0" applyNumberFormat="1" applyFont="1" applyFill="1" applyBorder="1" applyAlignment="1" applyProtection="1">
      <alignment horizontal="left"/>
    </xf>
    <xf numFmtId="164" fontId="3" fillId="0" borderId="5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Alignment="1" applyProtection="1"/>
    <xf numFmtId="164" fontId="3" fillId="0" borderId="7" xfId="0" applyNumberFormat="1" applyFont="1" applyFill="1" applyBorder="1" applyAlignment="1" applyProtection="1">
      <alignment vertical="center"/>
    </xf>
    <xf numFmtId="164" fontId="10" fillId="0" borderId="4" xfId="0" applyNumberFormat="1" applyFont="1" applyFill="1" applyBorder="1" applyAlignment="1" applyProtection="1">
      <alignment vertical="center"/>
    </xf>
    <xf numFmtId="164" fontId="10" fillId="0" borderId="10" xfId="0" applyNumberFormat="1" applyFont="1" applyFill="1" applyBorder="1" applyAlignment="1" applyProtection="1">
      <alignment vertical="center"/>
    </xf>
    <xf numFmtId="164" fontId="10" fillId="0" borderId="10" xfId="0" quotePrefix="1" applyNumberFormat="1" applyFont="1" applyFill="1" applyBorder="1" applyAlignment="1" applyProtection="1">
      <alignment horizontal="right"/>
    </xf>
    <xf numFmtId="164" fontId="10" fillId="0" borderId="12" xfId="0" applyNumberFormat="1" applyFont="1" applyFill="1" applyBorder="1" applyAlignment="1" applyProtection="1">
      <alignment vertical="center"/>
    </xf>
    <xf numFmtId="164" fontId="10" fillId="0" borderId="12" xfId="0" applyNumberFormat="1" applyFont="1" applyFill="1" applyBorder="1" applyAlignment="1" applyProtection="1">
      <alignment horizontal="right"/>
    </xf>
    <xf numFmtId="9" fontId="10" fillId="0" borderId="10" xfId="1" applyFont="1" applyFill="1" applyBorder="1" applyAlignment="1" applyProtection="1">
      <alignment horizontal="right"/>
    </xf>
    <xf numFmtId="164" fontId="10" fillId="0" borderId="10" xfId="0" applyNumberFormat="1" applyFont="1" applyFill="1" applyBorder="1" applyAlignment="1" applyProtection="1">
      <alignment horizontal="right"/>
    </xf>
    <xf numFmtId="164" fontId="10" fillId="0" borderId="5" xfId="0" applyNumberFormat="1" applyFont="1" applyFill="1" applyBorder="1" applyAlignment="1" applyProtection="1">
      <alignment horizontal="right"/>
    </xf>
    <xf numFmtId="164" fontId="3" fillId="0" borderId="4" xfId="0" applyNumberFormat="1" applyFont="1" applyFill="1" applyBorder="1" applyAlignment="1" applyProtection="1">
      <alignment vertical="center"/>
    </xf>
    <xf numFmtId="164" fontId="3" fillId="0" borderId="10" xfId="0" applyNumberFormat="1" applyFont="1" applyFill="1" applyBorder="1" applyAlignment="1" applyProtection="1">
      <alignment vertical="center"/>
    </xf>
    <xf numFmtId="164" fontId="3" fillId="0" borderId="12" xfId="0" applyNumberFormat="1" applyFont="1" applyFill="1" applyBorder="1" applyAlignment="1" applyProtection="1">
      <alignment vertical="center"/>
    </xf>
    <xf numFmtId="164" fontId="3" fillId="0" borderId="12" xfId="0" applyNumberFormat="1" applyFont="1" applyFill="1" applyBorder="1" applyAlignment="1" applyProtection="1">
      <alignment horizontal="center"/>
    </xf>
    <xf numFmtId="9" fontId="3" fillId="0" borderId="10" xfId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164" fontId="3" fillId="0" borderId="12" xfId="0" applyNumberFormat="1" applyFont="1" applyFill="1" applyBorder="1" applyAlignment="1" applyProtection="1">
      <alignment horizontal="right"/>
    </xf>
    <xf numFmtId="164" fontId="10" fillId="0" borderId="6" xfId="0" applyNumberFormat="1" applyFont="1" applyFill="1" applyBorder="1" applyAlignment="1" applyProtection="1">
      <alignment horizontal="right"/>
    </xf>
    <xf numFmtId="164" fontId="10" fillId="0" borderId="4" xfId="0" applyNumberFormat="1" applyFont="1" applyFill="1" applyBorder="1" applyAlignment="1" applyProtection="1">
      <alignment horizontal="right"/>
    </xf>
    <xf numFmtId="164" fontId="10" fillId="0" borderId="4" xfId="0" quotePrefix="1" applyNumberFormat="1" applyFont="1" applyFill="1" applyBorder="1" applyAlignment="1" applyProtection="1">
      <alignment horizontal="right"/>
    </xf>
    <xf numFmtId="9" fontId="10" fillId="0" borderId="3" xfId="1" applyFont="1" applyFill="1" applyBorder="1" applyAlignment="1" applyProtection="1">
      <alignment horizontal="right"/>
    </xf>
    <xf numFmtId="164" fontId="10" fillId="0" borderId="5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0" fontId="10" fillId="0" borderId="0" xfId="0" applyFont="1" applyFill="1" applyAlignment="1" applyProtection="1">
      <alignment horizontal="left" vertical="center"/>
    </xf>
    <xf numFmtId="2" fontId="32" fillId="0" borderId="0" xfId="0" applyNumberFormat="1" applyFont="1" applyFill="1" applyProtection="1"/>
    <xf numFmtId="4" fontId="3" fillId="0" borderId="0" xfId="0" applyNumberFormat="1" applyFont="1" applyFill="1" applyAlignment="1" applyProtection="1">
      <alignment vertical="center"/>
    </xf>
    <xf numFmtId="0" fontId="32" fillId="0" borderId="18" xfId="0" applyFont="1" applyFill="1" applyBorder="1" applyProtection="1"/>
    <xf numFmtId="164" fontId="35" fillId="0" borderId="0" xfId="0" applyNumberFormat="1" applyFont="1" applyFill="1" applyAlignment="1" applyProtection="1"/>
    <xf numFmtId="164" fontId="37" fillId="0" borderId="3" xfId="2" applyNumberFormat="1" applyFont="1" applyFill="1" applyBorder="1" applyAlignment="1" applyProtection="1">
      <alignment horizontal="right" wrapText="1"/>
    </xf>
    <xf numFmtId="164" fontId="37" fillId="0" borderId="3" xfId="2" applyNumberFormat="1" applyFont="1" applyFill="1" applyBorder="1" applyAlignment="1" applyProtection="1">
      <alignment horizontal="right"/>
    </xf>
    <xf numFmtId="164" fontId="11" fillId="0" borderId="3" xfId="2" applyNumberFormat="1" applyFont="1" applyFill="1" applyBorder="1" applyAlignment="1" applyProtection="1">
      <alignment horizontal="right"/>
    </xf>
    <xf numFmtId="164" fontId="17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/>
    <xf numFmtId="164" fontId="34" fillId="0" borderId="0" xfId="0" applyNumberFormat="1" applyFont="1" applyFill="1" applyBorder="1" applyAlignment="1" applyProtection="1"/>
    <xf numFmtId="2" fontId="17" fillId="0" borderId="0" xfId="0" applyNumberFormat="1" applyFont="1" applyFill="1" applyAlignment="1" applyProtection="1">
      <alignment horizontal="center"/>
    </xf>
    <xf numFmtId="0" fontId="17" fillId="0" borderId="0" xfId="0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2" fontId="26" fillId="0" borderId="0" xfId="0" applyNumberFormat="1" applyFont="1" applyFill="1" applyAlignment="1" applyProtection="1">
      <alignment vertical="center"/>
    </xf>
    <xf numFmtId="3" fontId="17" fillId="0" borderId="0" xfId="0" applyNumberFormat="1" applyFont="1" applyFill="1" applyAlignment="1" applyProtection="1">
      <alignment horizontal="center"/>
    </xf>
    <xf numFmtId="3" fontId="17" fillId="0" borderId="0" xfId="0" applyNumberFormat="1" applyFont="1" applyFill="1" applyAlignment="1" applyProtection="1">
      <alignment horizontal="center" vertical="center"/>
    </xf>
    <xf numFmtId="3" fontId="27" fillId="0" borderId="0" xfId="0" applyNumberFormat="1" applyFont="1" applyFill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Alignment="1" applyProtection="1">
      <alignment horizontal="center"/>
    </xf>
    <xf numFmtId="3" fontId="4" fillId="0" borderId="5" xfId="0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10" fillId="0" borderId="3" xfId="0" applyNumberFormat="1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center"/>
    </xf>
    <xf numFmtId="1" fontId="20" fillId="0" borderId="3" xfId="0" applyNumberFormat="1" applyFont="1" applyFill="1" applyBorder="1" applyAlignment="1" applyProtection="1">
      <alignment horizontal="center"/>
    </xf>
    <xf numFmtId="2" fontId="4" fillId="0" borderId="15" xfId="0" applyNumberFormat="1" applyFont="1" applyFill="1" applyBorder="1" applyAlignment="1" applyProtection="1">
      <alignment horizontal="right"/>
    </xf>
    <xf numFmtId="164" fontId="4" fillId="0" borderId="19" xfId="0" applyNumberFormat="1" applyFont="1" applyFill="1" applyBorder="1" applyAlignment="1" applyProtection="1">
      <alignment horizontal="right"/>
    </xf>
    <xf numFmtId="0" fontId="3" fillId="0" borderId="5" xfId="0" applyFont="1" applyFill="1" applyBorder="1" applyAlignment="1" applyProtection="1"/>
    <xf numFmtId="2" fontId="4" fillId="0" borderId="5" xfId="0" applyNumberFormat="1" applyFont="1" applyFill="1" applyBorder="1" applyAlignment="1" applyProtection="1"/>
    <xf numFmtId="164" fontId="3" fillId="0" borderId="6" xfId="0" applyNumberFormat="1" applyFont="1" applyFill="1" applyBorder="1" applyAlignment="1" applyProtection="1">
      <alignment horizontal="left"/>
    </xf>
    <xf numFmtId="164" fontId="3" fillId="0" borderId="5" xfId="0" quotePrefix="1" applyNumberFormat="1" applyFont="1" applyFill="1" applyBorder="1" applyAlignment="1" applyProtection="1">
      <alignment horizontal="right"/>
    </xf>
    <xf numFmtId="164" fontId="3" fillId="0" borderId="15" xfId="0" quotePrefix="1" applyNumberFormat="1" applyFont="1" applyFill="1" applyBorder="1" applyAlignment="1" applyProtection="1">
      <alignment horizontal="right"/>
    </xf>
    <xf numFmtId="2" fontId="3" fillId="0" borderId="15" xfId="0" quotePrefix="1" applyNumberFormat="1" applyFont="1" applyFill="1" applyBorder="1" applyAlignment="1" applyProtection="1">
      <alignment horizontal="right"/>
      <protection locked="0"/>
    </xf>
    <xf numFmtId="3" fontId="10" fillId="0" borderId="3" xfId="0" quotePrefix="1" applyNumberFormat="1" applyFont="1" applyFill="1" applyBorder="1" applyAlignment="1" applyProtection="1">
      <alignment horizontal="center"/>
    </xf>
    <xf numFmtId="3" fontId="3" fillId="0" borderId="0" xfId="0" quotePrefix="1" applyNumberFormat="1" applyFont="1" applyFill="1" applyBorder="1" applyAlignment="1" applyProtection="1">
      <alignment horizontal="center"/>
    </xf>
    <xf numFmtId="3" fontId="10" fillId="0" borderId="0" xfId="0" quotePrefix="1" applyNumberFormat="1" applyFont="1" applyFill="1" applyBorder="1" applyAlignment="1" applyProtection="1">
      <alignment horizontal="center"/>
    </xf>
    <xf numFmtId="3" fontId="3" fillId="0" borderId="5" xfId="0" applyNumberFormat="1" applyFont="1" applyFill="1" applyBorder="1" applyAlignment="1" applyProtection="1">
      <alignment horizontal="center"/>
    </xf>
    <xf numFmtId="3" fontId="4" fillId="0" borderId="8" xfId="0" applyNumberFormat="1" applyFont="1" applyFill="1" applyBorder="1" applyAlignment="1" applyProtection="1">
      <alignment horizontal="center"/>
    </xf>
    <xf numFmtId="3" fontId="10" fillId="0" borderId="0" xfId="0" applyNumberFormat="1" applyFont="1" applyFill="1" applyAlignment="1" applyProtection="1">
      <alignment horizontal="center"/>
    </xf>
    <xf numFmtId="3" fontId="4" fillId="0" borderId="19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 vertical="center"/>
    </xf>
    <xf numFmtId="3" fontId="3" fillId="0" borderId="14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2" fontId="4" fillId="0" borderId="19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center"/>
    </xf>
    <xf numFmtId="164" fontId="14" fillId="0" borderId="0" xfId="0" applyNumberFormat="1" applyFont="1" applyFill="1" applyBorder="1" applyAlignment="1" applyProtection="1"/>
    <xf numFmtId="164" fontId="3" fillId="0" borderId="15" xfId="0" applyNumberFormat="1" applyFont="1" applyFill="1" applyBorder="1" applyAlignment="1" applyProtection="1"/>
    <xf numFmtId="2" fontId="3" fillId="0" borderId="15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/>
    <xf numFmtId="2" fontId="4" fillId="0" borderId="17" xfId="0" applyNumberFormat="1" applyFont="1" applyFill="1" applyBorder="1" applyAlignment="1" applyProtection="1"/>
    <xf numFmtId="164" fontId="3" fillId="0" borderId="5" xfId="0" applyNumberFormat="1" applyFont="1" applyFill="1" applyBorder="1" applyAlignment="1" applyProtection="1">
      <alignment horizontal="left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</xf>
    <xf numFmtId="164" fontId="3" fillId="0" borderId="18" xfId="0" applyNumberFormat="1" applyFont="1" applyFill="1" applyBorder="1" applyAlignment="1" applyProtection="1"/>
    <xf numFmtId="164" fontId="3" fillId="0" borderId="18" xfId="0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Fill="1" applyBorder="1" applyAlignment="1" applyProtection="1">
      <alignment horizontal="right"/>
    </xf>
    <xf numFmtId="2" fontId="4" fillId="0" borderId="18" xfId="0" applyNumberFormat="1" applyFont="1" applyFill="1" applyBorder="1" applyAlignment="1" applyProtection="1">
      <alignment horizontal="right"/>
    </xf>
    <xf numFmtId="0" fontId="40" fillId="0" borderId="0" xfId="0" applyFont="1" applyFill="1" applyProtection="1"/>
    <xf numFmtId="3" fontId="3" fillId="0" borderId="18" xfId="0" applyNumberFormat="1" applyFont="1" applyFill="1" applyBorder="1" applyAlignment="1" applyProtection="1">
      <alignment horizontal="center"/>
    </xf>
    <xf numFmtId="3" fontId="10" fillId="0" borderId="5" xfId="0" applyNumberFormat="1" applyFont="1" applyFill="1" applyBorder="1" applyAlignment="1" applyProtection="1">
      <alignment horizontal="center"/>
    </xf>
    <xf numFmtId="3" fontId="10" fillId="0" borderId="4" xfId="0" applyNumberFormat="1" applyFont="1" applyFill="1" applyBorder="1" applyAlignment="1" applyProtection="1">
      <alignment horizontal="center"/>
    </xf>
    <xf numFmtId="3" fontId="10" fillId="0" borderId="10" xfId="0" applyNumberFormat="1" applyFont="1" applyFill="1" applyBorder="1" applyAlignment="1" applyProtection="1">
      <alignment horizontal="center"/>
    </xf>
    <xf numFmtId="3" fontId="10" fillId="0" borderId="4" xfId="0" quotePrefix="1" applyNumberFormat="1" applyFont="1" applyFill="1" applyBorder="1" applyAlignment="1" applyProtection="1">
      <alignment horizontal="center"/>
    </xf>
    <xf numFmtId="3" fontId="10" fillId="0" borderId="6" xfId="0" quotePrefix="1" applyNumberFormat="1" applyFont="1" applyFill="1" applyBorder="1" applyAlignment="1" applyProtection="1">
      <alignment horizontal="center"/>
    </xf>
    <xf numFmtId="3" fontId="9" fillId="0" borderId="3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Alignment="1" applyProtection="1">
      <alignment horizontal="center"/>
    </xf>
    <xf numFmtId="3" fontId="19" fillId="0" borderId="0" xfId="0" applyNumberFormat="1" applyFont="1" applyFill="1" applyBorder="1" applyAlignment="1" applyProtection="1">
      <alignment horizontal="center"/>
    </xf>
    <xf numFmtId="3" fontId="14" fillId="0" borderId="0" xfId="0" applyNumberFormat="1" applyFont="1" applyFill="1" applyAlignment="1" applyProtection="1">
      <alignment horizontal="center"/>
    </xf>
    <xf numFmtId="3" fontId="14" fillId="0" borderId="0" xfId="0" applyNumberFormat="1" applyFont="1" applyFill="1" applyBorder="1" applyAlignment="1" applyProtection="1">
      <alignment horizontal="center"/>
    </xf>
    <xf numFmtId="3" fontId="14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Fill="1" applyBorder="1" applyAlignment="1" applyProtection="1"/>
    <xf numFmtId="3" fontId="3" fillId="0" borderId="0" xfId="0" applyNumberFormat="1" applyFont="1" applyFill="1" applyAlignment="1" applyProtection="1"/>
    <xf numFmtId="3" fontId="3" fillId="0" borderId="5" xfId="0" applyNumberFormat="1" applyFont="1" applyFill="1" applyBorder="1" applyAlignment="1" applyProtection="1"/>
    <xf numFmtId="164" fontId="3" fillId="0" borderId="5" xfId="0" applyNumberFormat="1" applyFont="1" applyFill="1" applyBorder="1" applyAlignment="1" applyProtection="1">
      <alignment horizontal="center"/>
    </xf>
    <xf numFmtId="9" fontId="3" fillId="0" borderId="0" xfId="0" applyNumberFormat="1" applyFont="1" applyFill="1" applyBorder="1" applyAlignment="1" applyProtection="1">
      <alignment horizontal="center"/>
    </xf>
    <xf numFmtId="3" fontId="3" fillId="0" borderId="5" xfId="0" quotePrefix="1" applyNumberFormat="1" applyFont="1" applyFill="1" applyBorder="1" applyAlignment="1" applyProtection="1">
      <alignment horizontal="center"/>
    </xf>
    <xf numFmtId="9" fontId="3" fillId="0" borderId="0" xfId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vertical="top"/>
    </xf>
    <xf numFmtId="49" fontId="3" fillId="0" borderId="0" xfId="0" applyNumberFormat="1" applyFont="1" applyFill="1" applyAlignment="1" applyProtection="1">
      <alignment horizontal="right"/>
    </xf>
    <xf numFmtId="49" fontId="3" fillId="0" borderId="0" xfId="0" applyNumberFormat="1" applyFont="1" applyFill="1" applyAlignment="1" applyProtection="1">
      <alignment horizontal="center"/>
    </xf>
    <xf numFmtId="3" fontId="3" fillId="0" borderId="19" xfId="0" applyNumberFormat="1" applyFont="1" applyFill="1" applyBorder="1" applyAlignment="1" applyProtection="1"/>
    <xf numFmtId="164" fontId="3" fillId="0" borderId="19" xfId="0" applyNumberFormat="1" applyFont="1" applyFill="1" applyBorder="1" applyAlignment="1" applyProtection="1"/>
    <xf numFmtId="164" fontId="3" fillId="0" borderId="15" xfId="0" applyNumberFormat="1" applyFont="1" applyFill="1" applyBorder="1" applyAlignment="1" applyProtection="1">
      <alignment horizontal="right"/>
    </xf>
    <xf numFmtId="0" fontId="41" fillId="0" borderId="0" xfId="0" applyFont="1" applyFill="1" applyProtection="1"/>
    <xf numFmtId="2" fontId="42" fillId="0" borderId="3" xfId="0" applyNumberFormat="1" applyFont="1" applyFill="1" applyBorder="1" applyAlignment="1" applyProtection="1">
      <alignment horizontal="right"/>
    </xf>
    <xf numFmtId="3" fontId="14" fillId="0" borderId="0" xfId="0" applyNumberFormat="1" applyFont="1" applyFill="1" applyAlignment="1" applyProtection="1">
      <alignment horizontal="center" vertical="center"/>
    </xf>
    <xf numFmtId="3" fontId="40" fillId="0" borderId="0" xfId="0" applyNumberFormat="1" applyFont="1" applyFill="1" applyAlignment="1" applyProtection="1">
      <alignment horizontal="center"/>
    </xf>
    <xf numFmtId="0" fontId="40" fillId="0" borderId="18" xfId="0" applyFont="1" applyFill="1" applyBorder="1" applyProtection="1"/>
    <xf numFmtId="3" fontId="40" fillId="0" borderId="18" xfId="0" applyNumberFormat="1" applyFont="1" applyFill="1" applyBorder="1" applyAlignment="1" applyProtection="1">
      <alignment horizontal="center"/>
    </xf>
    <xf numFmtId="3" fontId="40" fillId="0" borderId="0" xfId="0" applyNumberFormat="1" applyFont="1" applyFill="1" applyAlignment="1" applyProtection="1">
      <alignment horizontal="right"/>
    </xf>
    <xf numFmtId="164" fontId="43" fillId="0" borderId="0" xfId="0" applyNumberFormat="1" applyFont="1" applyFill="1" applyBorder="1" applyAlignment="1" applyProtection="1">
      <alignment horizontal="center"/>
    </xf>
    <xf numFmtId="164" fontId="44" fillId="0" borderId="0" xfId="0" applyNumberFormat="1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2" fontId="14" fillId="0" borderId="5" xfId="0" applyNumberFormat="1" applyFont="1" applyFill="1" applyBorder="1" applyAlignment="1" applyProtection="1">
      <alignment horizontal="center"/>
    </xf>
    <xf numFmtId="2" fontId="14" fillId="0" borderId="5" xfId="0" applyNumberFormat="1" applyFont="1" applyFill="1" applyBorder="1" applyAlignment="1" applyProtection="1">
      <alignment horizontal="right"/>
    </xf>
    <xf numFmtId="4" fontId="3" fillId="0" borderId="18" xfId="0" applyNumberFormat="1" applyFont="1" applyFill="1" applyBorder="1" applyAlignment="1" applyProtection="1">
      <alignment vertical="center"/>
    </xf>
    <xf numFmtId="3" fontId="45" fillId="0" borderId="0" xfId="0" applyNumberFormat="1" applyFont="1" applyFill="1" applyAlignment="1" applyProtection="1">
      <alignment horizontal="right"/>
    </xf>
    <xf numFmtId="4" fontId="4" fillId="0" borderId="0" xfId="0" applyNumberFormat="1" applyFont="1" applyFill="1" applyAlignment="1" applyProtection="1">
      <alignment vertical="center"/>
    </xf>
    <xf numFmtId="4" fontId="41" fillId="0" borderId="0" xfId="0" applyNumberFormat="1" applyFont="1" applyFill="1" applyProtection="1"/>
    <xf numFmtId="1" fontId="4" fillId="0" borderId="0" xfId="0" applyNumberFormat="1" applyFont="1" applyFill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1" fontId="4" fillId="0" borderId="3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" fontId="4" fillId="0" borderId="0" xfId="0" quotePrefix="1" applyNumberFormat="1" applyFont="1" applyFill="1" applyBorder="1" applyAlignment="1" applyProtection="1">
      <alignment horizontal="center" vertical="center"/>
    </xf>
    <xf numFmtId="1" fontId="20" fillId="0" borderId="0" xfId="0" applyNumberFormat="1" applyFont="1" applyFill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1" fontId="4" fillId="0" borderId="5" xfId="0" applyNumberFormat="1" applyFont="1" applyFill="1" applyBorder="1" applyAlignment="1" applyProtection="1">
      <alignment horizontal="center" vertical="center"/>
    </xf>
    <xf numFmtId="1" fontId="4" fillId="0" borderId="8" xfId="0" applyNumberFormat="1" applyFont="1" applyFill="1" applyBorder="1" applyAlignment="1" applyProtection="1">
      <alignment horizontal="right" vertical="center"/>
    </xf>
    <xf numFmtId="1" fontId="4" fillId="0" borderId="19" xfId="0" applyNumberFormat="1" applyFont="1" applyFill="1" applyBorder="1" applyAlignment="1" applyProtection="1">
      <alignment horizontal="right" vertical="center"/>
    </xf>
    <xf numFmtId="1" fontId="4" fillId="0" borderId="19" xfId="0" quotePrefix="1" applyNumberFormat="1" applyFont="1" applyFill="1" applyBorder="1" applyAlignment="1" applyProtection="1">
      <alignment horizontal="right" vertical="center"/>
    </xf>
    <xf numFmtId="1" fontId="4" fillId="0" borderId="0" xfId="0" applyNumberFormat="1" applyFont="1" applyFill="1" applyAlignment="1" applyProtection="1">
      <alignment horizontal="center"/>
    </xf>
    <xf numFmtId="1" fontId="20" fillId="0" borderId="3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/>
    </xf>
    <xf numFmtId="1" fontId="4" fillId="0" borderId="5" xfId="0" quotePrefix="1" applyNumberFormat="1" applyFont="1" applyFill="1" applyBorder="1" applyAlignment="1" applyProtection="1">
      <alignment horizontal="center"/>
    </xf>
    <xf numFmtId="1" fontId="4" fillId="0" borderId="0" xfId="0" quotePrefix="1" applyNumberFormat="1" applyFont="1" applyFill="1" applyBorder="1" applyAlignment="1" applyProtection="1">
      <alignment horizontal="center"/>
    </xf>
    <xf numFmtId="1" fontId="4" fillId="0" borderId="19" xfId="0" applyNumberFormat="1" applyFont="1" applyFill="1" applyBorder="1" applyAlignment="1" applyProtection="1">
      <alignment horizontal="right"/>
    </xf>
    <xf numFmtId="1" fontId="4" fillId="0" borderId="13" xfId="0" quotePrefix="1" applyNumberFormat="1" applyFont="1" applyFill="1" applyBorder="1" applyAlignment="1" applyProtection="1">
      <alignment horizontal="center" vertical="center"/>
    </xf>
    <xf numFmtId="1" fontId="4" fillId="0" borderId="8" xfId="0" applyNumberFormat="1" applyFont="1" applyFill="1" applyBorder="1" applyAlignment="1" applyProtection="1">
      <alignment horizontal="right"/>
    </xf>
    <xf numFmtId="1" fontId="20" fillId="0" borderId="5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>
      <alignment horizontal="center"/>
    </xf>
    <xf numFmtId="1" fontId="30" fillId="0" borderId="0" xfId="0" applyNumberFormat="1" applyFont="1" applyFill="1" applyAlignment="1" applyProtection="1">
      <alignment horizontal="center"/>
    </xf>
    <xf numFmtId="1" fontId="4" fillId="0" borderId="18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1" fontId="16" fillId="0" borderId="0" xfId="0" applyNumberFormat="1" applyFont="1" applyFill="1" applyBorder="1" applyAlignment="1" applyProtection="1">
      <alignment horizontal="center" vertical="center"/>
    </xf>
    <xf numFmtId="1" fontId="16" fillId="0" borderId="0" xfId="0" applyNumberFormat="1" applyFont="1" applyFill="1" applyAlignment="1" applyProtection="1">
      <alignment horizontal="center" vertical="center"/>
    </xf>
    <xf numFmtId="1" fontId="34" fillId="0" borderId="0" xfId="0" applyNumberFormat="1" applyFont="1" applyFill="1" applyBorder="1" applyAlignment="1" applyProtection="1">
      <alignment horizontal="center" vertical="center"/>
    </xf>
    <xf numFmtId="1" fontId="34" fillId="0" borderId="0" xfId="0" applyNumberFormat="1" applyFont="1" applyFill="1" applyAlignment="1" applyProtection="1">
      <alignment horizontal="center" vertical="center"/>
    </xf>
    <xf numFmtId="1" fontId="34" fillId="0" borderId="0" xfId="0" applyNumberFormat="1" applyFont="1" applyFill="1" applyAlignment="1" applyProtection="1">
      <alignment vertical="center"/>
    </xf>
    <xf numFmtId="1" fontId="34" fillId="0" borderId="0" xfId="0" applyNumberFormat="1" applyFont="1" applyFill="1" applyBorder="1" applyAlignment="1" applyProtection="1">
      <alignment vertical="center"/>
    </xf>
    <xf numFmtId="1" fontId="38" fillId="0" borderId="0" xfId="0" applyNumberFormat="1" applyFont="1" applyFill="1" applyAlignment="1" applyProtection="1">
      <alignment horizontal="center"/>
    </xf>
    <xf numFmtId="1" fontId="43" fillId="0" borderId="0" xfId="0" applyNumberFormat="1" applyFont="1" applyFill="1" applyBorder="1" applyAlignment="1" applyProtection="1">
      <alignment horizontal="left"/>
    </xf>
    <xf numFmtId="1" fontId="4" fillId="0" borderId="1" xfId="0" applyNumberFormat="1" applyFont="1" applyFill="1" applyBorder="1" applyAlignment="1" applyProtection="1">
      <alignment horizontal="center"/>
    </xf>
    <xf numFmtId="1" fontId="4" fillId="0" borderId="2" xfId="0" applyNumberFormat="1" applyFont="1" applyFill="1" applyBorder="1" applyAlignment="1" applyProtection="1">
      <alignment horizontal="center"/>
    </xf>
    <xf numFmtId="1" fontId="4" fillId="0" borderId="6" xfId="0" applyNumberFormat="1" applyFont="1" applyFill="1" applyBorder="1" applyAlignment="1" applyProtection="1">
      <alignment horizontal="center"/>
    </xf>
    <xf numFmtId="1" fontId="4" fillId="0" borderId="8" xfId="0" applyNumberFormat="1" applyFont="1" applyFill="1" applyBorder="1" applyAlignment="1" applyProtection="1">
      <alignment horizontal="center"/>
    </xf>
    <xf numFmtId="1" fontId="4" fillId="0" borderId="19" xfId="0" applyNumberFormat="1" applyFont="1" applyFill="1" applyBorder="1" applyAlignment="1" applyProtection="1">
      <alignment horizontal="center"/>
    </xf>
    <xf numFmtId="1" fontId="4" fillId="0" borderId="9" xfId="0" applyNumberFormat="1" applyFont="1" applyFill="1" applyBorder="1" applyAlignment="1" applyProtection="1">
      <alignment horizontal="center" vertical="center" wrapText="1"/>
    </xf>
    <xf numFmtId="1" fontId="4" fillId="0" borderId="11" xfId="0" applyNumberFormat="1" applyFont="1" applyFill="1" applyBorder="1" applyAlignment="1" applyProtection="1">
      <alignment horizontal="center" vertical="center" wrapText="1"/>
    </xf>
    <xf numFmtId="1" fontId="4" fillId="0" borderId="7" xfId="0" applyNumberFormat="1" applyFont="1" applyFill="1" applyBorder="1" applyAlignment="1" applyProtection="1">
      <alignment horizontal="center"/>
    </xf>
    <xf numFmtId="1" fontId="4" fillId="0" borderId="14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Alignment="1" applyProtection="1">
      <alignment horizontal="right"/>
    </xf>
    <xf numFmtId="1" fontId="4" fillId="0" borderId="0" xfId="0" applyNumberFormat="1" applyFont="1" applyFill="1" applyAlignment="1" applyProtection="1">
      <alignment vertical="center"/>
    </xf>
    <xf numFmtId="1" fontId="4" fillId="0" borderId="0" xfId="0" applyNumberFormat="1" applyFont="1" applyFill="1" applyAlignment="1" applyProtection="1"/>
    <xf numFmtId="1" fontId="4" fillId="0" borderId="0" xfId="0" applyNumberFormat="1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/>
    </xf>
    <xf numFmtId="1" fontId="3" fillId="0" borderId="5" xfId="0" applyNumberFormat="1" applyFont="1" applyFill="1" applyBorder="1" applyAlignment="1" applyProtection="1">
      <alignment horizontal="center" vertical="center"/>
    </xf>
    <xf numFmtId="1" fontId="3" fillId="0" borderId="18" xfId="0" applyNumberFormat="1" applyFont="1" applyFill="1" applyBorder="1" applyAlignment="1" applyProtection="1">
      <alignment horizontal="center" vertical="center"/>
    </xf>
    <xf numFmtId="1" fontId="4" fillId="0" borderId="7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/>
    </xf>
    <xf numFmtId="1" fontId="16" fillId="0" borderId="0" xfId="0" applyNumberFormat="1" applyFont="1" applyFill="1" applyBorder="1" applyAlignment="1" applyProtection="1">
      <alignment horizontal="center"/>
    </xf>
    <xf numFmtId="1" fontId="16" fillId="0" borderId="3" xfId="0" applyNumberFormat="1" applyFont="1" applyFill="1" applyBorder="1" applyAlignment="1" applyProtection="1">
      <alignment horizontal="center" vertical="center"/>
    </xf>
    <xf numFmtId="1" fontId="16" fillId="0" borderId="3" xfId="0" applyNumberFormat="1" applyFont="1" applyFill="1" applyBorder="1" applyAlignment="1" applyProtection="1">
      <alignment horizontal="center"/>
    </xf>
    <xf numFmtId="1" fontId="16" fillId="0" borderId="0" xfId="0" applyNumberFormat="1" applyFont="1" applyFill="1" applyAlignment="1" applyProtection="1">
      <alignment horizontal="center"/>
    </xf>
    <xf numFmtId="1" fontId="34" fillId="0" borderId="0" xfId="0" applyNumberFormat="1" applyFont="1" applyFill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/>
    <xf numFmtId="1" fontId="46" fillId="0" borderId="18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left"/>
    </xf>
    <xf numFmtId="164" fontId="3" fillId="0" borderId="4" xfId="0" applyNumberFormat="1" applyFont="1" applyFill="1" applyBorder="1" applyAlignment="1" applyProtection="1"/>
    <xf numFmtId="2" fontId="4" fillId="0" borderId="13" xfId="0" quotePrefix="1" applyNumberFormat="1" applyFont="1" applyFill="1" applyBorder="1" applyAlignment="1" applyProtection="1">
      <alignment horizontal="right"/>
    </xf>
    <xf numFmtId="164" fontId="10" fillId="0" borderId="0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right"/>
    </xf>
    <xf numFmtId="164" fontId="10" fillId="0" borderId="0" xfId="0" applyNumberFormat="1" applyFont="1" applyFill="1" applyBorder="1" applyAlignment="1" applyProtection="1">
      <alignment horizontal="left"/>
    </xf>
    <xf numFmtId="2" fontId="3" fillId="0" borderId="0" xfId="0" applyNumberFormat="1" applyFont="1" applyFill="1" applyAlignment="1" applyProtection="1">
      <alignment horizontal="right"/>
    </xf>
    <xf numFmtId="2" fontId="4" fillId="0" borderId="0" xfId="0" applyNumberFormat="1" applyFont="1" applyFill="1" applyAlignment="1" applyProtection="1">
      <alignment horizontal="right"/>
    </xf>
    <xf numFmtId="164" fontId="9" fillId="0" borderId="0" xfId="0" applyNumberFormat="1" applyFont="1" applyFill="1" applyAlignment="1" applyProtection="1"/>
    <xf numFmtId="2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5" xfId="0" applyNumberFormat="1" applyFont="1" applyFill="1" applyBorder="1" applyAlignment="1" applyProtection="1"/>
    <xf numFmtId="2" fontId="3" fillId="0" borderId="3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Alignment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3" xfId="0" applyNumberFormat="1" applyFont="1" applyFill="1" applyBorder="1" applyAlignment="1" applyProtection="1">
      <alignment horizontal="left"/>
    </xf>
    <xf numFmtId="164" fontId="3" fillId="0" borderId="3" xfId="0" applyNumberFormat="1" applyFont="1" applyFill="1" applyBorder="1" applyAlignment="1" applyProtection="1">
      <alignment vertical="center"/>
    </xf>
    <xf numFmtId="164" fontId="3" fillId="0" borderId="3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right"/>
    </xf>
    <xf numFmtId="2" fontId="3" fillId="0" borderId="3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Alignment="1" applyProtection="1"/>
    <xf numFmtId="164" fontId="3" fillId="0" borderId="0" xfId="0" quotePrefix="1" applyNumberFormat="1" applyFont="1" applyFill="1" applyAlignment="1" applyProtection="1"/>
    <xf numFmtId="3" fontId="3" fillId="0" borderId="3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3" xfId="0" quotePrefix="1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26" fillId="0" borderId="0" xfId="0" applyFont="1" applyFill="1" applyAlignment="1" applyProtection="1">
      <alignment vertical="center"/>
    </xf>
    <xf numFmtId="0" fontId="32" fillId="0" borderId="0" xfId="0" applyFont="1" applyFill="1" applyProtection="1"/>
    <xf numFmtId="3" fontId="3" fillId="0" borderId="0" xfId="0" applyNumberFormat="1" applyFont="1" applyFill="1" applyAlignment="1" applyProtection="1">
      <alignment horizontal="center"/>
    </xf>
    <xf numFmtId="3" fontId="10" fillId="0" borderId="0" xfId="0" applyNumberFormat="1" applyFont="1" applyFill="1" applyBorder="1" applyAlignment="1" applyProtection="1">
      <alignment horizontal="center"/>
    </xf>
    <xf numFmtId="3" fontId="3" fillId="0" borderId="4" xfId="0" applyNumberFormat="1" applyFont="1" applyFill="1" applyBorder="1" applyAlignment="1" applyProtection="1">
      <alignment horizontal="center"/>
    </xf>
    <xf numFmtId="3" fontId="14" fillId="0" borderId="3" xfId="0" applyNumberFormat="1" applyFont="1" applyFill="1" applyBorder="1" applyAlignment="1" applyProtection="1">
      <alignment horizontal="center" vertical="center"/>
    </xf>
    <xf numFmtId="164" fontId="17" fillId="0" borderId="0" xfId="0" applyNumberFormat="1" applyFont="1" applyFill="1" applyAlignment="1" applyProtection="1"/>
    <xf numFmtId="1" fontId="4" fillId="0" borderId="14" xfId="0" applyNumberFormat="1" applyFont="1" applyFill="1" applyBorder="1" applyAlignment="1" applyProtection="1">
      <alignment horizontal="center" vertical="center"/>
    </xf>
    <xf numFmtId="2" fontId="43" fillId="0" borderId="0" xfId="0" applyNumberFormat="1" applyFont="1" applyFill="1" applyBorder="1" applyAlignment="1" applyProtection="1">
      <alignment horizontal="left"/>
    </xf>
    <xf numFmtId="164" fontId="4" fillId="0" borderId="18" xfId="0" applyNumberFormat="1" applyFont="1" applyFill="1" applyBorder="1" applyAlignment="1" applyProtection="1"/>
    <xf numFmtId="164" fontId="47" fillId="0" borderId="0" xfId="0" applyNumberFormat="1" applyFont="1" applyFill="1" applyAlignment="1" applyProtection="1"/>
    <xf numFmtId="164" fontId="48" fillId="0" borderId="0" xfId="0" applyNumberFormat="1" applyFont="1" applyFill="1" applyAlignment="1" applyProtection="1"/>
    <xf numFmtId="164" fontId="11" fillId="0" borderId="0" xfId="0" applyNumberFormat="1" applyFont="1" applyFill="1" applyAlignment="1" applyProtection="1">
      <alignment horizontal="left"/>
    </xf>
    <xf numFmtId="164" fontId="49" fillId="0" borderId="0" xfId="0" applyNumberFormat="1" applyFont="1" applyFill="1" applyAlignment="1" applyProtection="1">
      <alignment vertical="center"/>
    </xf>
    <xf numFmtId="164" fontId="49" fillId="0" borderId="0" xfId="0" applyNumberFormat="1" applyFont="1" applyFill="1" applyAlignment="1" applyProtection="1">
      <alignment horizontal="right"/>
    </xf>
    <xf numFmtId="164" fontId="50" fillId="0" borderId="0" xfId="0" applyNumberFormat="1" applyFont="1" applyFill="1" applyBorder="1" applyAlignment="1" applyProtection="1">
      <alignment horizontal="right"/>
    </xf>
    <xf numFmtId="164" fontId="51" fillId="0" borderId="0" xfId="0" applyNumberFormat="1" applyFont="1" applyFill="1" applyAlignment="1" applyProtection="1"/>
    <xf numFmtId="164" fontId="37" fillId="0" borderId="0" xfId="0" applyNumberFormat="1" applyFont="1" applyFill="1" applyAlignment="1" applyProtection="1"/>
    <xf numFmtId="164" fontId="11" fillId="0" borderId="0" xfId="0" applyNumberFormat="1" applyFont="1" applyFill="1" applyAlignment="1" applyProtection="1">
      <alignment vertical="center"/>
    </xf>
    <xf numFmtId="164" fontId="11" fillId="0" borderId="0" xfId="0" applyNumberFormat="1" applyFont="1" applyFill="1" applyAlignment="1" applyProtection="1">
      <alignment horizontal="right"/>
    </xf>
    <xf numFmtId="164" fontId="42" fillId="0" borderId="0" xfId="0" applyNumberFormat="1" applyFont="1" applyFill="1" applyBorder="1" applyAlignment="1" applyProtection="1">
      <alignment horizontal="right"/>
    </xf>
    <xf numFmtId="164" fontId="11" fillId="0" borderId="0" xfId="0" quotePrefix="1" applyNumberFormat="1" applyFont="1" applyFill="1" applyBorder="1" applyAlignment="1" applyProtection="1">
      <alignment horizontal="right"/>
    </xf>
    <xf numFmtId="164" fontId="11" fillId="0" borderId="0" xfId="0" applyNumberFormat="1" applyFont="1" applyFill="1" applyBorder="1" applyAlignment="1" applyProtection="1">
      <alignment horizontal="right"/>
    </xf>
    <xf numFmtId="2" fontId="11" fillId="0" borderId="0" xfId="0" applyNumberFormat="1" applyFont="1" applyFill="1" applyBorder="1" applyAlignment="1" applyProtection="1">
      <alignment horizontal="center"/>
    </xf>
    <xf numFmtId="4" fontId="52" fillId="0" borderId="0" xfId="0" applyNumberFormat="1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/>
    </xf>
    <xf numFmtId="1" fontId="39" fillId="0" borderId="0" xfId="0" applyNumberFormat="1" applyFont="1" applyFill="1" applyProtection="1"/>
    <xf numFmtId="3" fontId="0" fillId="0" borderId="0" xfId="0" applyNumberFormat="1" applyFill="1" applyBorder="1" applyProtection="1"/>
    <xf numFmtId="2" fontId="3" fillId="0" borderId="14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Protection="1"/>
    <xf numFmtId="164" fontId="4" fillId="0" borderId="0" xfId="0" applyNumberFormat="1" applyFont="1" applyFill="1" applyAlignment="1" applyProtection="1">
      <alignment horizontal="right"/>
    </xf>
    <xf numFmtId="3" fontId="14" fillId="0" borderId="3" xfId="0" applyNumberFormat="1" applyFont="1" applyFill="1" applyBorder="1" applyAlignment="1" applyProtection="1">
      <alignment horizontal="center"/>
    </xf>
    <xf numFmtId="1" fontId="0" fillId="0" borderId="0" xfId="0" applyNumberFormat="1" applyFill="1" applyProtection="1"/>
    <xf numFmtId="164" fontId="4" fillId="0" borderId="19" xfId="0" quotePrefix="1" applyNumberFormat="1" applyFont="1" applyFill="1" applyBorder="1" applyAlignment="1" applyProtection="1">
      <alignment horizontal="right"/>
    </xf>
    <xf numFmtId="164" fontId="4" fillId="0" borderId="19" xfId="0" applyNumberFormat="1" applyFont="1" applyFill="1" applyBorder="1" applyAlignment="1" applyProtection="1"/>
    <xf numFmtId="164" fontId="4" fillId="0" borderId="19" xfId="0" applyNumberFormat="1" applyFont="1" applyFill="1" applyBorder="1" applyAlignment="1" applyProtection="1">
      <alignment horizontal="center"/>
    </xf>
    <xf numFmtId="3" fontId="32" fillId="0" borderId="0" xfId="0" applyNumberFormat="1" applyFont="1" applyFill="1" applyBorder="1" applyProtection="1"/>
    <xf numFmtId="0" fontId="32" fillId="0" borderId="0" xfId="0" applyFont="1" applyFill="1" applyBorder="1" applyProtection="1"/>
    <xf numFmtId="2" fontId="32" fillId="0" borderId="0" xfId="0" applyNumberFormat="1" applyFont="1" applyFill="1" applyBorder="1" applyProtection="1"/>
    <xf numFmtId="165" fontId="46" fillId="0" borderId="0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>
      <alignment vertical="center"/>
    </xf>
    <xf numFmtId="2" fontId="0" fillId="0" borderId="0" xfId="0" applyNumberFormat="1" applyFill="1" applyBorder="1" applyProtection="1"/>
    <xf numFmtId="3" fontId="22" fillId="0" borderId="0" xfId="0" applyNumberFormat="1" applyFont="1" applyFill="1" applyBorder="1" applyAlignment="1" applyProtection="1">
      <alignment vertical="center"/>
    </xf>
    <xf numFmtId="3" fontId="26" fillId="0" borderId="0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/>
    <xf numFmtId="4" fontId="0" fillId="0" borderId="0" xfId="0" applyNumberFormat="1" applyFill="1" applyBorder="1" applyProtection="1"/>
    <xf numFmtId="3" fontId="27" fillId="0" borderId="0" xfId="0" applyNumberFormat="1" applyFont="1" applyFill="1" applyBorder="1" applyProtection="1"/>
    <xf numFmtId="164" fontId="23" fillId="0" borderId="0" xfId="0" applyNumberFormat="1" applyFont="1" applyFill="1" applyBorder="1" applyAlignment="1" applyProtection="1">
      <alignment vertical="center"/>
    </xf>
    <xf numFmtId="164" fontId="30" fillId="0" borderId="0" xfId="0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vertical="center"/>
    </xf>
    <xf numFmtId="166" fontId="0" fillId="0" borderId="0" xfId="0" applyNumberFormat="1" applyFill="1" applyBorder="1" applyProtection="1"/>
    <xf numFmtId="2" fontId="14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Alignment="1" applyProtection="1">
      <alignment horizontal="center" vertical="center"/>
    </xf>
    <xf numFmtId="3" fontId="11" fillId="0" borderId="0" xfId="0" applyNumberFormat="1" applyFont="1" applyFill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left"/>
    </xf>
    <xf numFmtId="2" fontId="17" fillId="0" borderId="0" xfId="0" applyNumberFormat="1" applyFont="1" applyFill="1" applyBorder="1" applyAlignment="1" applyProtection="1">
      <alignment horizontal="center"/>
    </xf>
    <xf numFmtId="2" fontId="15" fillId="0" borderId="0" xfId="0" applyNumberFormat="1" applyFont="1" applyFill="1" applyBorder="1" applyProtection="1"/>
    <xf numFmtId="2" fontId="42" fillId="0" borderId="0" xfId="0" applyNumberFormat="1" applyFont="1" applyFill="1" applyBorder="1" applyAlignment="1" applyProtection="1">
      <alignment horizontal="righ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3" fontId="10" fillId="0" borderId="15" xfId="0" applyNumberFormat="1" applyFont="1" applyFill="1" applyBorder="1" applyAlignment="1" applyProtection="1"/>
    <xf numFmtId="3" fontId="10" fillId="0" borderId="16" xfId="0" applyNumberFormat="1" applyFont="1" applyFill="1" applyBorder="1" applyAlignment="1" applyProtection="1"/>
    <xf numFmtId="3" fontId="10" fillId="0" borderId="17" xfId="0" applyNumberFormat="1" applyFont="1" applyFill="1" applyBorder="1" applyAlignment="1" applyProtection="1"/>
    <xf numFmtId="1" fontId="20" fillId="0" borderId="17" xfId="0" applyNumberFormat="1" applyFont="1" applyFill="1" applyBorder="1" applyAlignment="1" applyProtection="1"/>
    <xf numFmtId="164" fontId="3" fillId="0" borderId="17" xfId="0" applyNumberFormat="1" applyFont="1" applyFill="1" applyBorder="1" applyAlignment="1" applyProtection="1">
      <alignment vertical="center"/>
    </xf>
    <xf numFmtId="164" fontId="3" fillId="0" borderId="9" xfId="0" applyNumberFormat="1" applyFont="1" applyFill="1" applyBorder="1" applyAlignment="1" applyProtection="1">
      <alignment vertical="center"/>
    </xf>
    <xf numFmtId="164" fontId="3" fillId="0" borderId="11" xfId="0" applyNumberFormat="1" applyFont="1" applyFill="1" applyBorder="1" applyAlignment="1" applyProtection="1">
      <alignment vertical="center"/>
    </xf>
    <xf numFmtId="164" fontId="3" fillId="0" borderId="16" xfId="0" applyNumberFormat="1" applyFont="1" applyFill="1" applyBorder="1" applyAlignment="1" applyProtection="1">
      <alignment horizontal="center"/>
    </xf>
    <xf numFmtId="164" fontId="3" fillId="0" borderId="12" xfId="0" applyNumberFormat="1" applyFont="1" applyFill="1" applyBorder="1" applyAlignment="1" applyProtection="1"/>
    <xf numFmtId="164" fontId="3" fillId="0" borderId="13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/>
    <xf numFmtId="3" fontId="3" fillId="0" borderId="10" xfId="0" quotePrefix="1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4" fontId="41" fillId="0" borderId="3" xfId="0" applyNumberFormat="1" applyFont="1" applyFill="1" applyBorder="1" applyAlignment="1" applyProtection="1">
      <alignment horizontal="center" vertical="top"/>
    </xf>
    <xf numFmtId="49" fontId="41" fillId="0" borderId="3" xfId="0" applyNumberFormat="1" applyFont="1" applyFill="1" applyBorder="1" applyAlignment="1" applyProtection="1">
      <alignment horizontal="center" vertical="top"/>
    </xf>
    <xf numFmtId="0" fontId="3" fillId="0" borderId="15" xfId="0" applyFont="1" applyFill="1" applyBorder="1" applyAlignment="1" applyProtection="1">
      <alignment horizontal="right"/>
    </xf>
    <xf numFmtId="0" fontId="37" fillId="0" borderId="0" xfId="0" applyFont="1" applyFill="1" applyAlignment="1" applyProtection="1"/>
    <xf numFmtId="164" fontId="60" fillId="0" borderId="0" xfId="0" applyNumberFormat="1" applyFont="1" applyFill="1" applyBorder="1" applyAlignment="1" applyProtection="1">
      <alignment horizontal="left" vertical="center"/>
    </xf>
    <xf numFmtId="2" fontId="56" fillId="0" borderId="20" xfId="0" applyNumberFormat="1" applyFont="1" applyFill="1" applyBorder="1" applyAlignment="1" applyProtection="1">
      <alignment horizontal="right"/>
      <protection locked="0"/>
    </xf>
    <xf numFmtId="164" fontId="58" fillId="0" borderId="0" xfId="0" applyNumberFormat="1" applyFont="1" applyFill="1" applyAlignment="1" applyProtection="1">
      <alignment vertical="center"/>
    </xf>
    <xf numFmtId="164" fontId="57" fillId="0" borderId="0" xfId="0" applyNumberFormat="1" applyFont="1" applyFill="1" applyAlignment="1" applyProtection="1">
      <alignment vertical="center"/>
    </xf>
    <xf numFmtId="164" fontId="57" fillId="0" borderId="0" xfId="0" applyNumberFormat="1" applyFont="1" applyFill="1" applyBorder="1" applyAlignment="1" applyProtection="1">
      <alignment horizontal="left" vertical="center"/>
    </xf>
    <xf numFmtId="3" fontId="57" fillId="0" borderId="0" xfId="0" applyNumberFormat="1" applyFont="1" applyFill="1" applyAlignment="1" applyProtection="1">
      <alignment horizontal="center" vertical="center"/>
    </xf>
    <xf numFmtId="164" fontId="57" fillId="0" borderId="0" xfId="0" applyNumberFormat="1" applyFont="1" applyFill="1" applyAlignment="1" applyProtection="1">
      <alignment horizontal="center" vertical="center"/>
    </xf>
    <xf numFmtId="164" fontId="57" fillId="0" borderId="0" xfId="0" applyNumberFormat="1" applyFont="1" applyFill="1" applyBorder="1" applyAlignment="1" applyProtection="1">
      <alignment horizontal="right" vertical="center"/>
    </xf>
    <xf numFmtId="164" fontId="58" fillId="0" borderId="0" xfId="0" applyNumberFormat="1" applyFont="1" applyFill="1" applyBorder="1" applyAlignment="1" applyProtection="1">
      <alignment vertical="center"/>
    </xf>
    <xf numFmtId="164" fontId="57" fillId="0" borderId="0" xfId="0" applyNumberFormat="1" applyFont="1" applyFill="1" applyAlignment="1" applyProtection="1">
      <alignment vertical="center" wrapText="1" shrinkToFit="1"/>
    </xf>
    <xf numFmtId="164" fontId="57" fillId="0" borderId="3" xfId="0" applyNumberFormat="1" applyFont="1" applyFill="1" applyBorder="1" applyAlignment="1" applyProtection="1">
      <alignment horizontal="center" vertical="center"/>
    </xf>
    <xf numFmtId="164" fontId="57" fillId="0" borderId="4" xfId="0" applyNumberFormat="1" applyFont="1" applyFill="1" applyBorder="1" applyAlignment="1" applyProtection="1">
      <alignment vertical="center"/>
    </xf>
    <xf numFmtId="3" fontId="58" fillId="0" borderId="3" xfId="0" applyNumberFormat="1" applyFont="1" applyFill="1" applyBorder="1" applyAlignment="1" applyProtection="1">
      <alignment horizontal="right" vertical="center"/>
    </xf>
    <xf numFmtId="10" fontId="57" fillId="0" borderId="4" xfId="0" applyNumberFormat="1" applyFont="1" applyFill="1" applyBorder="1" applyAlignment="1" applyProtection="1">
      <alignment horizontal="right" vertical="center"/>
    </xf>
    <xf numFmtId="164" fontId="57" fillId="0" borderId="6" xfId="0" applyNumberFormat="1" applyFont="1" applyFill="1" applyBorder="1" applyAlignment="1" applyProtection="1">
      <alignment vertical="center"/>
    </xf>
    <xf numFmtId="10" fontId="57" fillId="0" borderId="3" xfId="0" applyNumberFormat="1" applyFont="1" applyFill="1" applyBorder="1" applyAlignment="1" applyProtection="1">
      <alignment horizontal="right" vertical="center"/>
    </xf>
    <xf numFmtId="164" fontId="57" fillId="0" borderId="0" xfId="0" applyNumberFormat="1" applyFont="1" applyFill="1" applyBorder="1" applyAlignment="1" applyProtection="1">
      <alignment vertical="center"/>
    </xf>
    <xf numFmtId="3" fontId="57" fillId="0" borderId="0" xfId="0" applyNumberFormat="1" applyFont="1" applyFill="1" applyBorder="1" applyAlignment="1" applyProtection="1">
      <alignment horizontal="center" vertical="center"/>
    </xf>
    <xf numFmtId="164" fontId="57" fillId="0" borderId="0" xfId="0" applyNumberFormat="1" applyFont="1" applyFill="1" applyBorder="1" applyAlignment="1" applyProtection="1">
      <alignment horizontal="center" vertical="center"/>
    </xf>
    <xf numFmtId="164" fontId="58" fillId="0" borderId="0" xfId="0" quotePrefix="1" applyNumberFormat="1" applyFont="1" applyFill="1" applyBorder="1" applyAlignment="1" applyProtection="1">
      <alignment horizontal="right" vertical="center"/>
    </xf>
    <xf numFmtId="3" fontId="57" fillId="0" borderId="0" xfId="0" quotePrefix="1" applyNumberFormat="1" applyFont="1" applyFill="1" applyBorder="1" applyAlignment="1" applyProtection="1">
      <alignment horizontal="center" vertical="center"/>
    </xf>
    <xf numFmtId="10" fontId="57" fillId="0" borderId="0" xfId="0" applyNumberFormat="1" applyFont="1" applyFill="1" applyBorder="1" applyAlignment="1" applyProtection="1">
      <alignment horizontal="right" vertical="center"/>
    </xf>
    <xf numFmtId="49" fontId="57" fillId="0" borderId="0" xfId="0" applyNumberFormat="1" applyFont="1" applyFill="1" applyBorder="1" applyAlignment="1" applyProtection="1">
      <alignment horizontal="right" vertical="center"/>
    </xf>
    <xf numFmtId="10" fontId="57" fillId="0" borderId="0" xfId="0" applyNumberFormat="1" applyFont="1" applyFill="1" applyBorder="1" applyAlignment="1" applyProtection="1">
      <alignment horizontal="center" vertical="center"/>
    </xf>
    <xf numFmtId="164" fontId="57" fillId="0" borderId="6" xfId="0" applyNumberFormat="1" applyFont="1" applyFill="1" applyBorder="1" applyAlignment="1" applyProtection="1">
      <alignment horizontal="right" vertical="center"/>
    </xf>
    <xf numFmtId="164" fontId="57" fillId="0" borderId="3" xfId="0" applyNumberFormat="1" applyFont="1" applyFill="1" applyBorder="1" applyAlignment="1" applyProtection="1">
      <alignment horizontal="left" vertical="center"/>
    </xf>
    <xf numFmtId="164" fontId="57" fillId="0" borderId="0" xfId="0" applyNumberFormat="1" applyFont="1" applyFill="1" applyAlignment="1" applyProtection="1"/>
    <xf numFmtId="164" fontId="57" fillId="0" borderId="0" xfId="0" applyNumberFormat="1" applyFont="1" applyFill="1" applyBorder="1" applyAlignment="1" applyProtection="1">
      <alignment horizontal="left"/>
    </xf>
    <xf numFmtId="164" fontId="57" fillId="0" borderId="0" xfId="0" applyNumberFormat="1" applyFont="1" applyFill="1" applyBorder="1" applyAlignment="1" applyProtection="1"/>
    <xf numFmtId="3" fontId="57" fillId="0" borderId="0" xfId="0" quotePrefix="1" applyNumberFormat="1" applyFont="1" applyFill="1" applyBorder="1" applyAlignment="1" applyProtection="1">
      <alignment horizontal="center"/>
    </xf>
    <xf numFmtId="164" fontId="57" fillId="0" borderId="0" xfId="0" applyNumberFormat="1" applyFont="1" applyFill="1" applyBorder="1" applyAlignment="1" applyProtection="1">
      <alignment horizontal="center"/>
    </xf>
    <xf numFmtId="164" fontId="57" fillId="0" borderId="0" xfId="0" applyNumberFormat="1" applyFont="1" applyFill="1" applyBorder="1" applyAlignment="1" applyProtection="1">
      <alignment horizontal="right"/>
    </xf>
    <xf numFmtId="164" fontId="58" fillId="0" borderId="0" xfId="0" applyNumberFormat="1" applyFont="1" applyFill="1" applyAlignment="1" applyProtection="1"/>
    <xf numFmtId="3" fontId="57" fillId="0" borderId="0" xfId="0" applyNumberFormat="1" applyFont="1" applyFill="1" applyBorder="1" applyAlignment="1" applyProtection="1">
      <alignment horizontal="center"/>
    </xf>
    <xf numFmtId="164" fontId="57" fillId="0" borderId="3" xfId="0" applyNumberFormat="1" applyFont="1" applyFill="1" applyBorder="1" applyAlignment="1" applyProtection="1">
      <alignment horizontal="left"/>
    </xf>
    <xf numFmtId="164" fontId="57" fillId="0" borderId="6" xfId="0" applyNumberFormat="1" applyFont="1" applyFill="1" applyBorder="1" applyAlignment="1" applyProtection="1"/>
    <xf numFmtId="164" fontId="57" fillId="0" borderId="6" xfId="0" applyNumberFormat="1" applyFont="1" applyFill="1" applyBorder="1" applyAlignment="1" applyProtection="1">
      <alignment horizontal="right"/>
    </xf>
    <xf numFmtId="2" fontId="4" fillId="0" borderId="0" xfId="0" applyNumberFormat="1" applyFont="1" applyFill="1" applyAlignment="1" applyProtection="1">
      <alignment horizontal="center"/>
    </xf>
    <xf numFmtId="3" fontId="57" fillId="0" borderId="0" xfId="0" applyNumberFormat="1" applyFont="1" applyFill="1" applyBorder="1" applyProtection="1"/>
    <xf numFmtId="0" fontId="57" fillId="0" borderId="0" xfId="0" applyFont="1" applyFill="1" applyBorder="1" applyProtection="1"/>
    <xf numFmtId="0" fontId="57" fillId="0" borderId="0" xfId="0" applyFont="1" applyFill="1" applyProtection="1"/>
    <xf numFmtId="3" fontId="3" fillId="0" borderId="0" xfId="0" applyNumberFormat="1" applyFont="1" applyFill="1" applyBorder="1" applyProtection="1"/>
    <xf numFmtId="1" fontId="4" fillId="0" borderId="0" xfId="0" applyNumberFormat="1" applyFont="1" applyFill="1" applyBorder="1" applyAlignment="1" applyProtection="1"/>
    <xf numFmtId="0" fontId="3" fillId="0" borderId="0" xfId="0" applyFont="1" applyFill="1" applyProtection="1"/>
    <xf numFmtId="2" fontId="57" fillId="0" borderId="0" xfId="0" applyNumberFormat="1" applyFont="1" applyFill="1" applyBorder="1" applyProtection="1"/>
    <xf numFmtId="164" fontId="34" fillId="0" borderId="0" xfId="0" applyNumberFormat="1" applyFont="1" applyFill="1" applyAlignment="1" applyProtection="1">
      <alignment horizontal="left"/>
    </xf>
    <xf numFmtId="3" fontId="4" fillId="0" borderId="0" xfId="0" applyNumberFormat="1" applyFont="1" applyFill="1" applyAlignment="1" applyProtection="1">
      <alignment horizontal="left"/>
    </xf>
    <xf numFmtId="1" fontId="4" fillId="0" borderId="0" xfId="0" applyNumberFormat="1" applyFont="1" applyFill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164" fontId="58" fillId="0" borderId="0" xfId="0" applyNumberFormat="1" applyFont="1" applyFill="1" applyBorder="1" applyAlignment="1" applyProtection="1">
      <alignment horizontal="left"/>
    </xf>
    <xf numFmtId="164" fontId="58" fillId="0" borderId="0" xfId="0" applyNumberFormat="1" applyFont="1" applyFill="1" applyAlignment="1" applyProtection="1">
      <alignment horizontal="left"/>
    </xf>
    <xf numFmtId="0" fontId="3" fillId="0" borderId="14" xfId="0" applyFont="1" applyFill="1" applyBorder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left" wrapText="1"/>
    </xf>
    <xf numFmtId="0" fontId="27" fillId="0" borderId="0" xfId="0" applyFont="1" applyFill="1" applyProtection="1"/>
    <xf numFmtId="2" fontId="36" fillId="0" borderId="20" xfId="0" applyNumberFormat="1" applyFont="1" applyFill="1" applyBorder="1" applyAlignment="1" applyProtection="1">
      <alignment horizontal="right"/>
      <protection locked="0"/>
    </xf>
    <xf numFmtId="2" fontId="56" fillId="0" borderId="21" xfId="0" applyNumberFormat="1" applyFont="1" applyFill="1" applyBorder="1" applyAlignment="1" applyProtection="1">
      <alignment horizontal="right"/>
      <protection locked="0"/>
    </xf>
    <xf numFmtId="164" fontId="11" fillId="0" borderId="0" xfId="0" applyNumberFormat="1" applyFont="1" applyFill="1" applyBorder="1" applyAlignment="1" applyProtection="1">
      <alignment horizontal="left"/>
    </xf>
    <xf numFmtId="2" fontId="9" fillId="0" borderId="0" xfId="0" applyNumberFormat="1" applyFont="1" applyFill="1" applyBorder="1" applyAlignment="1" applyProtection="1">
      <alignment vertical="center"/>
    </xf>
    <xf numFmtId="2" fontId="23" fillId="0" borderId="0" xfId="0" applyNumberFormat="1" applyFont="1" applyFill="1" applyAlignment="1" applyProtection="1">
      <alignment vertical="center"/>
    </xf>
    <xf numFmtId="2" fontId="30" fillId="0" borderId="3" xfId="0" applyNumberFormat="1" applyFont="1" applyFill="1" applyBorder="1" applyAlignment="1" applyProtection="1">
      <alignment vertical="center"/>
    </xf>
    <xf numFmtId="2" fontId="30" fillId="0" borderId="0" xfId="0" applyNumberFormat="1" applyFont="1" applyFill="1" applyAlignment="1" applyProtection="1">
      <alignment vertical="center"/>
    </xf>
    <xf numFmtId="2" fontId="8" fillId="0" borderId="0" xfId="0" applyNumberFormat="1" applyFont="1" applyFill="1" applyAlignment="1" applyProtection="1"/>
    <xf numFmtId="2" fontId="0" fillId="0" borderId="0" xfId="0" applyNumberFormat="1" applyFill="1" applyProtection="1"/>
    <xf numFmtId="164" fontId="59" fillId="0" borderId="3" xfId="0" applyNumberFormat="1" applyFont="1" applyFill="1" applyBorder="1" applyAlignment="1" applyProtection="1">
      <alignment horizontal="center" vertical="center"/>
    </xf>
    <xf numFmtId="164" fontId="58" fillId="0" borderId="3" xfId="0" applyNumberFormat="1" applyFont="1" applyFill="1" applyBorder="1" applyAlignment="1" applyProtection="1">
      <alignment horizontal="center" vertical="center"/>
    </xf>
    <xf numFmtId="164" fontId="58" fillId="0" borderId="0" xfId="0" quotePrefix="1" applyNumberFormat="1" applyFont="1" applyFill="1" applyBorder="1" applyAlignment="1" applyProtection="1">
      <alignment horizontal="center" vertical="center"/>
    </xf>
    <xf numFmtId="164" fontId="58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15" xfId="0" applyNumberFormat="1" applyFont="1" applyFill="1" applyBorder="1" applyAlignment="1" applyProtection="1">
      <alignment horizontal="left"/>
    </xf>
    <xf numFmtId="164" fontId="3" fillId="0" borderId="17" xfId="0" applyNumberFormat="1" applyFont="1" applyFill="1" applyBorder="1" applyAlignment="1" applyProtection="1">
      <alignment horizontal="left"/>
    </xf>
    <xf numFmtId="1" fontId="4" fillId="0" borderId="15" xfId="0" applyNumberFormat="1" applyFont="1" applyFill="1" applyBorder="1" applyAlignment="1" applyProtection="1">
      <alignment horizontal="center" vertical="center"/>
    </xf>
    <xf numFmtId="1" fontId="4" fillId="0" borderId="17" xfId="0" applyNumberFormat="1" applyFont="1" applyFill="1" applyBorder="1" applyAlignment="1" applyProtection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/>
    </xf>
    <xf numFmtId="164" fontId="10" fillId="0" borderId="10" xfId="0" applyNumberFormat="1" applyFont="1" applyFill="1" applyBorder="1" applyAlignment="1" applyProtection="1">
      <alignment horizontal="center"/>
    </xf>
    <xf numFmtId="3" fontId="3" fillId="0" borderId="15" xfId="0" applyNumberFormat="1" applyFont="1" applyFill="1" applyBorder="1" applyAlignment="1" applyProtection="1">
      <alignment horizontal="center"/>
    </xf>
    <xf numFmtId="3" fontId="3" fillId="0" borderId="17" xfId="0" applyNumberFormat="1" applyFont="1" applyFill="1" applyBorder="1" applyAlignment="1" applyProtection="1">
      <alignment horizontal="center"/>
    </xf>
    <xf numFmtId="1" fontId="4" fillId="0" borderId="15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164" fontId="10" fillId="0" borderId="4" xfId="0" applyNumberFormat="1" applyFont="1" applyFill="1" applyBorder="1" applyAlignment="1" applyProtection="1">
      <alignment horizontal="center"/>
    </xf>
    <xf numFmtId="164" fontId="10" fillId="0" borderId="12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2" fontId="4" fillId="0" borderId="6" xfId="0" applyNumberFormat="1" applyFont="1" applyFill="1" applyBorder="1" applyAlignment="1" applyProtection="1">
      <alignment horizontal="center"/>
    </xf>
    <xf numFmtId="2" fontId="3" fillId="0" borderId="5" xfId="0" quotePrefix="1" applyNumberFormat="1" applyFont="1" applyFill="1" applyBorder="1" applyAlignment="1" applyProtection="1">
      <alignment horizontal="right"/>
    </xf>
    <xf numFmtId="0" fontId="61" fillId="0" borderId="0" xfId="0" applyFont="1" applyAlignment="1" applyProtection="1">
      <alignment vertical="center"/>
    </xf>
    <xf numFmtId="0" fontId="36" fillId="0" borderId="0" xfId="0" applyFont="1" applyAlignment="1" applyProtection="1">
      <alignment vertical="center" wrapText="1"/>
    </xf>
    <xf numFmtId="3" fontId="46" fillId="0" borderId="3" xfId="0" applyNumberFormat="1" applyFont="1" applyFill="1" applyBorder="1" applyAlignment="1" applyProtection="1">
      <alignment horizontal="right" vertical="top"/>
    </xf>
    <xf numFmtId="2" fontId="57" fillId="0" borderId="0" xfId="0" applyNumberFormat="1" applyFont="1" applyFill="1" applyAlignment="1" applyProtection="1">
      <alignment horizontal="center" vertical="center"/>
    </xf>
    <xf numFmtId="4" fontId="58" fillId="0" borderId="0" xfId="0" applyNumberFormat="1" applyFont="1" applyFill="1" applyAlignment="1" applyProtection="1">
      <alignment horizontal="center" vertical="center"/>
    </xf>
    <xf numFmtId="0" fontId="58" fillId="0" borderId="0" xfId="0" applyFont="1" applyFill="1" applyAlignment="1" applyProtection="1">
      <alignment horizontal="center" vertical="center"/>
    </xf>
    <xf numFmtId="0" fontId="37" fillId="0" borderId="3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2" fontId="3" fillId="0" borderId="18" xfId="0" applyNumberFormat="1" applyFont="1" applyFill="1" applyBorder="1" applyAlignment="1" applyProtection="1">
      <alignment horizontal="right"/>
    </xf>
    <xf numFmtId="2" fontId="3" fillId="0" borderId="3" xfId="0" applyNumberFormat="1" applyFont="1" applyFill="1" applyBorder="1" applyAlignment="1" applyProtection="1">
      <protection locked="0"/>
    </xf>
    <xf numFmtId="2" fontId="57" fillId="0" borderId="3" xfId="0" applyNumberFormat="1" applyFont="1" applyFill="1" applyBorder="1" applyAlignment="1" applyProtection="1">
      <alignment horizontal="center" vertical="center"/>
      <protection locked="0"/>
    </xf>
    <xf numFmtId="2" fontId="57" fillId="0" borderId="3" xfId="0" applyNumberFormat="1" applyFont="1" applyFill="1" applyBorder="1" applyAlignment="1" applyProtection="1">
      <alignment horizontal="right" vertical="center"/>
      <protection locked="0"/>
    </xf>
    <xf numFmtId="2" fontId="3" fillId="0" borderId="17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Alignment="1" applyProtection="1">
      <alignment horizontal="left" vertical="top" wrapText="1"/>
    </xf>
    <xf numFmtId="164" fontId="3" fillId="0" borderId="11" xfId="0" applyNumberFormat="1" applyFont="1" applyFill="1" applyBorder="1" applyAlignment="1" applyProtection="1">
      <alignment horizontal="left" vertical="top" wrapText="1"/>
    </xf>
    <xf numFmtId="2" fontId="4" fillId="0" borderId="19" xfId="0" applyNumberFormat="1" applyFont="1" applyFill="1" applyBorder="1" applyAlignment="1" applyProtection="1">
      <alignment horizontal="center"/>
    </xf>
    <xf numFmtId="164" fontId="14" fillId="0" borderId="0" xfId="0" applyNumberFormat="1" applyFont="1" applyFill="1" applyAlignment="1" applyProtection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wrapText="1"/>
    </xf>
    <xf numFmtId="164" fontId="14" fillId="0" borderId="11" xfId="0" applyNumberFormat="1" applyFont="1" applyFill="1" applyBorder="1" applyAlignment="1" applyProtection="1">
      <alignment horizontal="center" wrapText="1"/>
    </xf>
    <xf numFmtId="164" fontId="57" fillId="0" borderId="6" xfId="0" applyNumberFormat="1" applyFont="1" applyFill="1" applyBorder="1" applyAlignment="1" applyProtection="1">
      <alignment horizontal="center"/>
    </xf>
    <xf numFmtId="164" fontId="57" fillId="0" borderId="7" xfId="0" applyNumberFormat="1" applyFont="1" applyFill="1" applyBorder="1" applyAlignment="1" applyProtection="1">
      <alignment horizontal="center"/>
    </xf>
    <xf numFmtId="164" fontId="57" fillId="0" borderId="6" xfId="0" applyNumberFormat="1" applyFont="1" applyFill="1" applyBorder="1" applyAlignment="1" applyProtection="1">
      <alignment horizontal="center" vertical="center"/>
    </xf>
    <xf numFmtId="164" fontId="57" fillId="0" borderId="7" xfId="0" applyNumberFormat="1" applyFont="1" applyFill="1" applyBorder="1" applyAlignment="1" applyProtection="1">
      <alignment horizontal="center" vertical="center"/>
    </xf>
    <xf numFmtId="164" fontId="57" fillId="0" borderId="0" xfId="0" applyNumberFormat="1" applyFont="1" applyFill="1" applyAlignment="1" applyProtection="1">
      <alignment horizontal="left" vertical="center" wrapText="1"/>
    </xf>
    <xf numFmtId="164" fontId="57" fillId="0" borderId="11" xfId="0" applyNumberFormat="1" applyFont="1" applyFill="1" applyBorder="1" applyAlignment="1" applyProtection="1">
      <alignment horizontal="left" vertical="center" wrapText="1"/>
    </xf>
    <xf numFmtId="164" fontId="3" fillId="0" borderId="6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wrapText="1"/>
    </xf>
    <xf numFmtId="164" fontId="3" fillId="0" borderId="7" xfId="0" applyNumberFormat="1" applyFont="1" applyFill="1" applyBorder="1" applyAlignment="1" applyProtection="1">
      <alignment horizontal="center" wrapText="1"/>
    </xf>
    <xf numFmtId="2" fontId="4" fillId="0" borderId="19" xfId="0" quotePrefix="1" applyNumberFormat="1" applyFont="1" applyFill="1" applyBorder="1" applyAlignment="1" applyProtection="1">
      <alignment horizontal="center"/>
    </xf>
    <xf numFmtId="164" fontId="3" fillId="0" borderId="14" xfId="0" applyNumberFormat="1" applyFont="1" applyFill="1" applyBorder="1" applyAlignment="1" applyProtection="1">
      <alignment horizontal="center" vertical="center"/>
    </xf>
    <xf numFmtId="2" fontId="4" fillId="0" borderId="8" xfId="0" applyNumberFormat="1" applyFont="1" applyFill="1" applyBorder="1" applyAlignment="1" applyProtection="1">
      <alignment horizontal="center" vertical="center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5" xfId="0" applyNumberFormat="1" applyFont="1" applyFill="1" applyBorder="1" applyAlignment="1" applyProtection="1">
      <alignment horizontal="center" vertical="center"/>
    </xf>
    <xf numFmtId="2" fontId="4" fillId="0" borderId="16" xfId="0" applyNumberFormat="1" applyFont="1" applyFill="1" applyBorder="1" applyAlignment="1" applyProtection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2" fontId="4" fillId="0" borderId="6" xfId="0" applyNumberFormat="1" applyFont="1" applyFill="1" applyBorder="1" applyAlignment="1" applyProtection="1">
      <alignment horizontal="center"/>
    </xf>
    <xf numFmtId="2" fontId="4" fillId="0" borderId="7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64" fontId="10" fillId="0" borderId="15" xfId="0" applyNumberFormat="1" applyFont="1" applyFill="1" applyBorder="1" applyAlignment="1" applyProtection="1">
      <alignment horizontal="left"/>
    </xf>
    <xf numFmtId="164" fontId="10" fillId="0" borderId="17" xfId="0" applyNumberFormat="1" applyFont="1" applyFill="1" applyBorder="1" applyAlignment="1" applyProtection="1">
      <alignment horizontal="left"/>
    </xf>
    <xf numFmtId="3" fontId="10" fillId="0" borderId="15" xfId="0" applyNumberFormat="1" applyFont="1" applyFill="1" applyBorder="1" applyAlignment="1" applyProtection="1">
      <alignment horizontal="center"/>
    </xf>
    <xf numFmtId="3" fontId="10" fillId="0" borderId="17" xfId="0" applyNumberFormat="1" applyFont="1" applyFill="1" applyBorder="1" applyAlignment="1" applyProtection="1">
      <alignment horizontal="center"/>
    </xf>
    <xf numFmtId="1" fontId="20" fillId="0" borderId="15" xfId="0" applyNumberFormat="1" applyFont="1" applyFill="1" applyBorder="1" applyAlignment="1" applyProtection="1">
      <alignment horizontal="center"/>
    </xf>
    <xf numFmtId="1" fontId="20" fillId="0" borderId="17" xfId="0" applyNumberFormat="1" applyFont="1" applyFill="1" applyBorder="1" applyAlignment="1" applyProtection="1">
      <alignment horizontal="center"/>
    </xf>
    <xf numFmtId="49" fontId="41" fillId="0" borderId="6" xfId="0" applyNumberFormat="1" applyFont="1" applyFill="1" applyBorder="1" applyAlignment="1" applyProtection="1">
      <alignment horizontal="center" vertical="top"/>
    </xf>
    <xf numFmtId="49" fontId="41" fillId="0" borderId="7" xfId="0" applyNumberFormat="1" applyFont="1" applyFill="1" applyBorder="1" applyAlignment="1" applyProtection="1">
      <alignment horizontal="center" vertical="top"/>
    </xf>
    <xf numFmtId="164" fontId="3" fillId="0" borderId="15" xfId="0" applyNumberFormat="1" applyFont="1" applyFill="1" applyBorder="1" applyAlignment="1" applyProtection="1">
      <alignment horizontal="left"/>
    </xf>
    <xf numFmtId="164" fontId="3" fillId="0" borderId="16" xfId="0" applyNumberFormat="1" applyFont="1" applyFill="1" applyBorder="1" applyAlignment="1" applyProtection="1">
      <alignment horizontal="left"/>
    </xf>
    <xf numFmtId="164" fontId="3" fillId="0" borderId="17" xfId="0" applyNumberFormat="1" applyFont="1" applyFill="1" applyBorder="1" applyAlignment="1" applyProtection="1">
      <alignment horizontal="left"/>
    </xf>
    <xf numFmtId="3" fontId="3" fillId="0" borderId="15" xfId="0" applyNumberFormat="1" applyFont="1" applyFill="1" applyBorder="1" applyAlignment="1" applyProtection="1">
      <alignment horizontal="center"/>
    </xf>
    <xf numFmtId="3" fontId="3" fillId="0" borderId="16" xfId="0" applyNumberFormat="1" applyFont="1" applyFill="1" applyBorder="1" applyAlignment="1" applyProtection="1">
      <alignment horizontal="center"/>
    </xf>
    <xf numFmtId="3" fontId="3" fillId="0" borderId="17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 vertical="center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center" vertical="center"/>
    </xf>
    <xf numFmtId="164" fontId="3" fillId="0" borderId="13" xfId="0" applyNumberFormat="1" applyFont="1" applyFill="1" applyBorder="1" applyAlignment="1" applyProtection="1">
      <alignment horizontal="center" vertical="center"/>
    </xf>
    <xf numFmtId="1" fontId="4" fillId="0" borderId="15" xfId="0" applyNumberFormat="1" applyFont="1" applyFill="1" applyBorder="1" applyAlignment="1" applyProtection="1">
      <alignment horizontal="center" vertical="center"/>
    </xf>
    <xf numFmtId="1" fontId="4" fillId="0" borderId="16" xfId="0" applyNumberFormat="1" applyFont="1" applyFill="1" applyBorder="1" applyAlignment="1" applyProtection="1">
      <alignment horizontal="center" vertical="center"/>
    </xf>
    <xf numFmtId="1" fontId="4" fillId="0" borderId="17" xfId="0" applyNumberFormat="1" applyFont="1" applyFill="1" applyBorder="1" applyAlignment="1" applyProtection="1">
      <alignment horizontal="center" vertical="center"/>
    </xf>
    <xf numFmtId="164" fontId="10" fillId="0" borderId="16" xfId="0" applyNumberFormat="1" applyFont="1" applyFill="1" applyBorder="1" applyAlignment="1" applyProtection="1">
      <alignment horizontal="left"/>
    </xf>
    <xf numFmtId="3" fontId="10" fillId="0" borderId="16" xfId="0" applyNumberFormat="1" applyFont="1" applyFill="1" applyBorder="1" applyAlignment="1" applyProtection="1">
      <alignment horizontal="center"/>
    </xf>
    <xf numFmtId="164" fontId="10" fillId="0" borderId="4" xfId="0" applyNumberFormat="1" applyFont="1" applyFill="1" applyBorder="1" applyAlignment="1" applyProtection="1">
      <alignment horizontal="center" vertical="center"/>
    </xf>
    <xf numFmtId="164" fontId="10" fillId="0" borderId="9" xfId="0" applyNumberFormat="1" applyFont="1" applyFill="1" applyBorder="1" applyAlignment="1" applyProtection="1">
      <alignment horizontal="center" vertical="center"/>
    </xf>
    <xf numFmtId="164" fontId="10" fillId="0" borderId="10" xfId="0" applyNumberFormat="1" applyFont="1" applyFill="1" applyBorder="1" applyAlignment="1" applyProtection="1">
      <alignment horizontal="center" vertical="center"/>
    </xf>
    <xf numFmtId="164" fontId="10" fillId="0" borderId="11" xfId="0" applyNumberFormat="1" applyFont="1" applyFill="1" applyBorder="1" applyAlignment="1" applyProtection="1">
      <alignment horizontal="center" vertical="center"/>
    </xf>
    <xf numFmtId="164" fontId="10" fillId="0" borderId="12" xfId="0" applyNumberFormat="1" applyFont="1" applyFill="1" applyBorder="1" applyAlignment="1" applyProtection="1">
      <alignment horizontal="center" vertical="center"/>
    </xf>
    <xf numFmtId="164" fontId="10" fillId="0" borderId="13" xfId="0" applyNumberFormat="1" applyFont="1" applyFill="1" applyBorder="1" applyAlignment="1" applyProtection="1">
      <alignment horizontal="center" vertical="center"/>
    </xf>
    <xf numFmtId="1" fontId="20" fillId="0" borderId="16" xfId="0" applyNumberFormat="1" applyFont="1" applyFill="1" applyBorder="1" applyAlignment="1" applyProtection="1">
      <alignment horizontal="center"/>
    </xf>
    <xf numFmtId="164" fontId="10" fillId="0" borderId="4" xfId="0" applyNumberFormat="1" applyFont="1" applyFill="1" applyBorder="1" applyAlignment="1" applyProtection="1">
      <alignment horizontal="center"/>
    </xf>
    <xf numFmtId="164" fontId="10" fillId="0" borderId="9" xfId="0" applyNumberFormat="1" applyFont="1" applyFill="1" applyBorder="1" applyAlignment="1" applyProtection="1">
      <alignment horizontal="center"/>
    </xf>
    <xf numFmtId="164" fontId="10" fillId="0" borderId="12" xfId="0" applyNumberFormat="1" applyFont="1" applyFill="1" applyBorder="1" applyAlignment="1" applyProtection="1">
      <alignment horizontal="center"/>
    </xf>
    <xf numFmtId="164" fontId="10" fillId="0" borderId="13" xfId="0" applyNumberFormat="1" applyFont="1" applyFill="1" applyBorder="1" applyAlignment="1" applyProtection="1">
      <alignment horizontal="center"/>
    </xf>
    <xf numFmtId="1" fontId="4" fillId="0" borderId="15" xfId="0" applyNumberFormat="1" applyFont="1" applyFill="1" applyBorder="1" applyAlignment="1" applyProtection="1">
      <alignment horizontal="center"/>
    </xf>
    <xf numFmtId="1" fontId="4" fillId="0" borderId="17" xfId="0" applyNumberFormat="1" applyFont="1" applyFill="1" applyBorder="1" applyAlignment="1" applyProtection="1">
      <alignment horizontal="center"/>
    </xf>
    <xf numFmtId="2" fontId="3" fillId="0" borderId="15" xfId="0" applyNumberFormat="1" applyFont="1" applyFill="1" applyBorder="1" applyAlignment="1" applyProtection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1" fontId="20" fillId="0" borderId="15" xfId="0" applyNumberFormat="1" applyFont="1" applyFill="1" applyBorder="1" applyAlignment="1" applyProtection="1">
      <alignment horizontal="center" vertical="center"/>
    </xf>
    <xf numFmtId="1" fontId="20" fillId="0" borderId="16" xfId="0" applyNumberFormat="1" applyFont="1" applyFill="1" applyBorder="1" applyAlignment="1" applyProtection="1">
      <alignment horizontal="center" vertical="center"/>
    </xf>
    <xf numFmtId="1" fontId="20" fillId="0" borderId="17" xfId="0" applyNumberFormat="1" applyFont="1" applyFill="1" applyBorder="1" applyAlignment="1" applyProtection="1">
      <alignment horizontal="center" vertic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2" fontId="3" fillId="0" borderId="15" xfId="0" applyNumberFormat="1" applyFont="1" applyFill="1" applyBorder="1" applyAlignment="1" applyProtection="1">
      <alignment horizontal="right" vertical="center"/>
    </xf>
    <xf numFmtId="2" fontId="3" fillId="0" borderId="16" xfId="0" applyNumberFormat="1" applyFont="1" applyFill="1" applyBorder="1" applyAlignment="1" applyProtection="1">
      <alignment horizontal="right" vertical="center"/>
    </xf>
    <xf numFmtId="2" fontId="3" fillId="0" borderId="17" xfId="0" applyNumberFormat="1" applyFont="1" applyFill="1" applyBorder="1" applyAlignment="1" applyProtection="1">
      <alignment horizontal="right" vertical="center"/>
    </xf>
    <xf numFmtId="2" fontId="42" fillId="0" borderId="15" xfId="0" applyNumberFormat="1" applyFont="1" applyFill="1" applyBorder="1" applyAlignment="1" applyProtection="1">
      <alignment horizontal="right" vertical="center"/>
    </xf>
    <xf numFmtId="2" fontId="42" fillId="0" borderId="16" xfId="0" applyNumberFormat="1" applyFont="1" applyFill="1" applyBorder="1" applyAlignment="1" applyProtection="1">
      <alignment horizontal="right" vertical="center"/>
    </xf>
    <xf numFmtId="2" fontId="42" fillId="0" borderId="17" xfId="0" applyNumberFormat="1" applyFont="1" applyFill="1" applyBorder="1" applyAlignment="1" applyProtection="1">
      <alignment horizontal="right" vertical="center"/>
    </xf>
    <xf numFmtId="3" fontId="3" fillId="0" borderId="15" xfId="0" applyNumberFormat="1" applyFont="1" applyFill="1" applyBorder="1" applyAlignment="1" applyProtection="1">
      <alignment horizontal="center" vertical="center"/>
    </xf>
    <xf numFmtId="3" fontId="3" fillId="0" borderId="16" xfId="0" applyNumberFormat="1" applyFont="1" applyFill="1" applyBorder="1" applyAlignment="1" applyProtection="1">
      <alignment horizontal="center" vertical="center"/>
    </xf>
    <xf numFmtId="3" fontId="3" fillId="0" borderId="17" xfId="0" applyNumberFormat="1" applyFont="1" applyFill="1" applyBorder="1" applyAlignment="1" applyProtection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/>
    </xf>
    <xf numFmtId="164" fontId="3" fillId="0" borderId="11" xfId="0" applyNumberFormat="1" applyFont="1" applyFill="1" applyBorder="1" applyAlignment="1" applyProtection="1">
      <alignment horizontal="center"/>
    </xf>
    <xf numFmtId="164" fontId="10" fillId="0" borderId="10" xfId="0" applyNumberFormat="1" applyFont="1" applyFill="1" applyBorder="1" applyAlignment="1" applyProtection="1">
      <alignment horizontal="center"/>
    </xf>
    <xf numFmtId="164" fontId="10" fillId="0" borderId="11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Alignment="1" applyProtection="1">
      <alignment wrapText="1"/>
    </xf>
    <xf numFmtId="0" fontId="0" fillId="0" borderId="0" xfId="0" applyFill="1" applyAlignment="1" applyProtection="1"/>
    <xf numFmtId="164" fontId="3" fillId="0" borderId="0" xfId="0" applyNumberFormat="1" applyFont="1" applyFill="1" applyAlignment="1" applyProtection="1">
      <alignment horizontal="left" wrapText="1"/>
    </xf>
    <xf numFmtId="164" fontId="3" fillId="0" borderId="11" xfId="0" applyNumberFormat="1" applyFont="1" applyFill="1" applyBorder="1" applyAlignment="1" applyProtection="1">
      <alignment horizontal="left" wrapText="1"/>
    </xf>
    <xf numFmtId="4" fontId="3" fillId="0" borderId="0" xfId="0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Alignment="1" applyProtection="1">
      <alignment horizontal="justify" vertical="top" wrapText="1"/>
    </xf>
    <xf numFmtId="2" fontId="4" fillId="0" borderId="19" xfId="0" applyNumberFormat="1" applyFont="1" applyFill="1" applyBorder="1" applyAlignment="1" applyProtection="1">
      <alignment horizontal="center" vertical="center"/>
    </xf>
  </cellXfs>
  <cellStyles count="6">
    <cellStyle name="Comma 2" xfId="5" xr:uid="{225A2E0A-E1EC-47A8-ABFC-38CB6F7248FF}"/>
    <cellStyle name="Navadno" xfId="0" builtinId="0"/>
    <cellStyle name="Navadno 2" xfId="2" xr:uid="{00000000-0005-0000-0000-000001000000}"/>
    <cellStyle name="Normal 2 2" xfId="3" xr:uid="{26A92B8A-B36D-4C1F-A817-8F2A311D7199}"/>
    <cellStyle name="Normal 6" xfId="4" xr:uid="{F01EA765-60EF-4E35-A857-6FAD6E6D7EB8}"/>
    <cellStyle name="Odstotek" xfId="1" builtinId="5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1065"/>
  <sheetViews>
    <sheetView tabSelected="1" view="pageBreakPreview" topLeftCell="A1066" zoomScale="115" zoomScaleNormal="115" zoomScaleSheetLayoutView="115" zoomScalePageLayoutView="40" workbookViewId="0">
      <selection activeCell="L1089" sqref="L1089"/>
    </sheetView>
  </sheetViews>
  <sheetFormatPr defaultColWidth="9.109375" defaultRowHeight="14.4"/>
  <cols>
    <col min="1" max="3" width="9.109375" style="394"/>
    <col min="4" max="4" width="11.44140625" style="394" customWidth="1"/>
    <col min="5" max="5" width="17.6640625" style="394" customWidth="1"/>
    <col min="6" max="6" width="9.109375" style="394"/>
    <col min="7" max="7" width="9.109375" style="211"/>
    <col min="8" max="8" width="13.109375" style="394" customWidth="1"/>
    <col min="9" max="9" width="10" style="332" customWidth="1"/>
    <col min="10" max="10" width="9.109375" style="394"/>
    <col min="11" max="11" width="9.109375" style="332"/>
    <col min="12" max="13" width="9.109375" style="194"/>
    <col min="14" max="14" width="13.33203125" style="420" customWidth="1"/>
    <col min="15" max="15" width="9.109375" style="431"/>
    <col min="16" max="16" width="11.33203125" style="434" customWidth="1"/>
    <col min="17" max="17" width="9.109375" style="192"/>
    <col min="18" max="16384" width="9.109375" style="392"/>
  </cols>
  <sheetData>
    <row r="1" spans="1:17" s="394" customFormat="1">
      <c r="A1" s="387" t="s">
        <v>0</v>
      </c>
      <c r="B1" s="1"/>
      <c r="C1" s="2" t="s">
        <v>750</v>
      </c>
      <c r="D1" s="3"/>
      <c r="E1" s="4"/>
      <c r="F1" s="5"/>
      <c r="G1" s="212"/>
      <c r="H1" s="3"/>
      <c r="I1" s="334"/>
      <c r="J1" s="3"/>
      <c r="K1" s="301"/>
      <c r="L1" s="603"/>
      <c r="M1" s="603"/>
      <c r="N1" s="429"/>
      <c r="O1" s="430"/>
      <c r="P1" s="431"/>
      <c r="Q1" s="430"/>
    </row>
    <row r="2" spans="1:17" s="394" customFormat="1">
      <c r="A2" s="387"/>
      <c r="B2" s="6"/>
      <c r="C2" s="7"/>
      <c r="D2" s="8"/>
      <c r="E2" s="9"/>
      <c r="F2" s="10"/>
      <c r="G2" s="213"/>
      <c r="H2" s="8"/>
      <c r="I2" s="335"/>
      <c r="J2" s="8"/>
      <c r="K2" s="302"/>
      <c r="L2" s="79"/>
      <c r="M2" s="80"/>
      <c r="N2" s="429"/>
      <c r="O2" s="142"/>
      <c r="P2" s="431"/>
      <c r="Q2" s="430"/>
    </row>
    <row r="3" spans="1:17" s="394" customFormat="1">
      <c r="A3" s="387" t="s">
        <v>1</v>
      </c>
      <c r="B3" s="11"/>
      <c r="C3" s="2" t="s">
        <v>2</v>
      </c>
      <c r="D3" s="3"/>
      <c r="E3" s="4"/>
      <c r="F3" s="5"/>
      <c r="G3" s="212"/>
      <c r="H3" s="3"/>
      <c r="I3" s="334"/>
      <c r="J3" s="3"/>
      <c r="K3" s="303"/>
      <c r="L3" s="81"/>
      <c r="M3" s="82"/>
      <c r="N3" s="429"/>
      <c r="O3" s="142"/>
      <c r="P3" s="431"/>
      <c r="Q3" s="430"/>
    </row>
    <row r="4" spans="1:17" s="394" customFormat="1">
      <c r="A4" s="387"/>
      <c r="B4" s="387"/>
      <c r="C4" s="2"/>
      <c r="D4" s="378"/>
      <c r="E4" s="12"/>
      <c r="F4" s="13"/>
      <c r="G4" s="214"/>
      <c r="H4" s="378"/>
      <c r="I4" s="313"/>
      <c r="J4" s="378"/>
      <c r="K4" s="301"/>
      <c r="L4" s="126"/>
      <c r="M4" s="372"/>
      <c r="N4" s="429"/>
      <c r="O4" s="142"/>
      <c r="P4" s="431"/>
      <c r="Q4" s="430"/>
    </row>
    <row r="5" spans="1:17" s="394" customFormat="1">
      <c r="A5" s="387" t="s">
        <v>3</v>
      </c>
      <c r="B5" s="387"/>
      <c r="C5" s="3" t="s">
        <v>941</v>
      </c>
      <c r="D5" s="14"/>
      <c r="E5" s="14"/>
      <c r="F5" s="14"/>
      <c r="G5" s="212"/>
      <c r="H5" s="3"/>
      <c r="I5" s="334"/>
      <c r="J5" s="3"/>
      <c r="K5" s="303"/>
      <c r="L5" s="81"/>
      <c r="M5" s="82"/>
      <c r="N5" s="429"/>
      <c r="O5" s="142"/>
      <c r="P5" s="431"/>
      <c r="Q5" s="430"/>
    </row>
    <row r="6" spans="1:17" s="394" customFormat="1">
      <c r="A6" s="387"/>
      <c r="B6" s="387"/>
      <c r="C6" s="3" t="s">
        <v>828</v>
      </c>
      <c r="D6" s="2"/>
      <c r="E6" s="2"/>
      <c r="F6" s="2"/>
      <c r="G6" s="357"/>
      <c r="H6" s="2"/>
      <c r="I6" s="334"/>
      <c r="J6" s="2"/>
      <c r="K6" s="303"/>
      <c r="L6" s="358"/>
      <c r="M6" s="358"/>
      <c r="N6" s="429"/>
      <c r="O6" s="140"/>
      <c r="P6" s="431"/>
      <c r="Q6" s="430"/>
    </row>
    <row r="7" spans="1:17" s="394" customFormat="1">
      <c r="A7" s="387"/>
      <c r="B7" s="387"/>
      <c r="C7" s="3"/>
      <c r="D7" s="2"/>
      <c r="E7" s="2"/>
      <c r="F7" s="2"/>
      <c r="G7" s="357"/>
      <c r="H7" s="2"/>
      <c r="I7" s="334"/>
      <c r="J7" s="2"/>
      <c r="K7" s="303"/>
      <c r="L7" s="126"/>
      <c r="M7" s="372"/>
      <c r="N7" s="429"/>
      <c r="O7" s="142"/>
      <c r="P7" s="431"/>
      <c r="Q7" s="430"/>
    </row>
    <row r="8" spans="1:17" s="394" customFormat="1">
      <c r="A8" s="387"/>
      <c r="B8" s="387"/>
      <c r="C8" s="2"/>
      <c r="D8" s="378"/>
      <c r="E8" s="12"/>
      <c r="F8" s="13"/>
      <c r="G8" s="214"/>
      <c r="H8" s="378"/>
      <c r="I8" s="313"/>
      <c r="J8" s="378"/>
      <c r="K8" s="301"/>
      <c r="L8" s="126"/>
      <c r="M8" s="372"/>
      <c r="N8" s="429"/>
      <c r="O8" s="142"/>
      <c r="P8" s="431"/>
      <c r="Q8" s="430"/>
    </row>
    <row r="9" spans="1:17" s="394" customFormat="1">
      <c r="A9" s="387"/>
      <c r="B9" s="12"/>
      <c r="C9" s="387"/>
      <c r="D9" s="145"/>
      <c r="E9" s="379"/>
      <c r="F9" s="123"/>
      <c r="G9" s="395"/>
      <c r="H9" s="146"/>
      <c r="I9" s="313"/>
      <c r="J9" s="146"/>
      <c r="K9" s="301"/>
      <c r="L9" s="86"/>
      <c r="M9" s="372"/>
      <c r="N9" s="429"/>
      <c r="O9" s="240"/>
      <c r="P9" s="431"/>
      <c r="Q9" s="430"/>
    </row>
    <row r="10" spans="1:17" s="394" customFormat="1" ht="15.6">
      <c r="A10" s="387"/>
      <c r="B10" s="15" t="s">
        <v>4</v>
      </c>
      <c r="C10" s="387"/>
      <c r="D10" s="387"/>
      <c r="E10" s="12"/>
      <c r="F10" s="123"/>
      <c r="G10" s="395"/>
      <c r="H10" s="146"/>
      <c r="I10" s="313"/>
      <c r="J10" s="146"/>
      <c r="K10" s="301"/>
      <c r="L10" s="86"/>
      <c r="M10" s="372"/>
      <c r="N10" s="429"/>
      <c r="O10" s="240"/>
      <c r="P10" s="431"/>
      <c r="Q10" s="430"/>
    </row>
    <row r="11" spans="1:17" s="394" customFormat="1" ht="15.6">
      <c r="A11" s="147"/>
      <c r="B11" s="146"/>
      <c r="C11" s="146"/>
      <c r="D11" s="146"/>
      <c r="E11" s="16" t="s">
        <v>5</v>
      </c>
      <c r="F11" s="123"/>
      <c r="G11" s="395"/>
      <c r="H11" s="146"/>
      <c r="I11" s="313"/>
      <c r="J11" s="146"/>
      <c r="K11" s="301"/>
      <c r="L11" s="86"/>
      <c r="M11" s="372"/>
      <c r="N11" s="429"/>
      <c r="O11" s="240"/>
      <c r="P11" s="431"/>
      <c r="Q11" s="430"/>
    </row>
    <row r="12" spans="1:17" s="394" customFormat="1">
      <c r="A12" s="379" t="s">
        <v>6</v>
      </c>
      <c r="B12" s="379"/>
      <c r="C12" s="379"/>
      <c r="D12" s="379"/>
      <c r="E12" s="379"/>
      <c r="F12" s="17"/>
      <c r="G12" s="395"/>
      <c r="H12" s="379"/>
      <c r="I12" s="313"/>
      <c r="J12" s="379"/>
      <c r="K12" s="301"/>
      <c r="L12" s="83"/>
      <c r="M12" s="372"/>
      <c r="N12" s="429"/>
      <c r="O12" s="449"/>
      <c r="P12" s="431"/>
      <c r="Q12" s="430"/>
    </row>
    <row r="13" spans="1:17" s="394" customFormat="1">
      <c r="A13" s="379" t="s">
        <v>7</v>
      </c>
      <c r="B13" s="379"/>
      <c r="C13" s="379"/>
      <c r="D13" s="379"/>
      <c r="E13" s="379"/>
      <c r="F13" s="17"/>
      <c r="G13" s="395"/>
      <c r="H13" s="379"/>
      <c r="I13" s="313"/>
      <c r="J13" s="379"/>
      <c r="K13" s="301"/>
      <c r="L13" s="83"/>
      <c r="M13" s="372"/>
      <c r="N13" s="429"/>
      <c r="O13" s="449"/>
      <c r="P13" s="431"/>
      <c r="Q13" s="430"/>
    </row>
    <row r="14" spans="1:17" s="394" customFormat="1">
      <c r="A14" s="379" t="s">
        <v>8</v>
      </c>
      <c r="B14" s="379"/>
      <c r="C14" s="379"/>
      <c r="D14" s="379"/>
      <c r="E14" s="379"/>
      <c r="F14" s="17"/>
      <c r="G14" s="395"/>
      <c r="H14" s="379"/>
      <c r="I14" s="313"/>
      <c r="J14" s="379"/>
      <c r="K14" s="301"/>
      <c r="L14" s="83"/>
      <c r="M14" s="372"/>
      <c r="N14" s="429"/>
      <c r="O14" s="449"/>
      <c r="P14" s="431"/>
      <c r="Q14" s="430"/>
    </row>
    <row r="15" spans="1:17" s="394" customFormat="1">
      <c r="A15" s="18" t="s">
        <v>9</v>
      </c>
      <c r="B15" s="379"/>
      <c r="C15" s="379"/>
      <c r="D15" s="379"/>
      <c r="E15" s="379"/>
      <c r="F15" s="17"/>
      <c r="G15" s="395"/>
      <c r="H15" s="379"/>
      <c r="I15" s="313"/>
      <c r="J15" s="379"/>
      <c r="K15" s="301"/>
      <c r="L15" s="83"/>
      <c r="M15" s="372"/>
      <c r="N15" s="429"/>
      <c r="O15" s="449"/>
      <c r="P15" s="431"/>
      <c r="Q15" s="430"/>
    </row>
    <row r="16" spans="1:17" s="394" customFormat="1">
      <c r="A16" s="379" t="s">
        <v>10</v>
      </c>
      <c r="B16" s="379"/>
      <c r="C16" s="379"/>
      <c r="D16" s="379"/>
      <c r="E16" s="379"/>
      <c r="F16" s="17"/>
      <c r="G16" s="395"/>
      <c r="H16" s="379"/>
      <c r="I16" s="313"/>
      <c r="J16" s="379"/>
      <c r="K16" s="301"/>
      <c r="L16" s="83"/>
      <c r="M16" s="372"/>
      <c r="N16" s="429"/>
      <c r="O16" s="449"/>
      <c r="P16" s="431"/>
      <c r="Q16" s="430"/>
    </row>
    <row r="17" spans="1:17" s="394" customFormat="1">
      <c r="A17" s="379" t="s">
        <v>11</v>
      </c>
      <c r="B17" s="379"/>
      <c r="C17" s="379"/>
      <c r="D17" s="379"/>
      <c r="E17" s="379"/>
      <c r="F17" s="17"/>
      <c r="G17" s="395"/>
      <c r="H17" s="379"/>
      <c r="I17" s="313"/>
      <c r="J17" s="379"/>
      <c r="K17" s="301"/>
      <c r="L17" s="83"/>
      <c r="M17" s="372"/>
      <c r="N17" s="429"/>
      <c r="O17" s="449"/>
      <c r="P17" s="431"/>
      <c r="Q17" s="430"/>
    </row>
    <row r="18" spans="1:17" s="394" customFormat="1">
      <c r="A18" s="379" t="s">
        <v>12</v>
      </c>
      <c r="B18" s="379"/>
      <c r="C18" s="379"/>
      <c r="D18" s="379"/>
      <c r="E18" s="379"/>
      <c r="F18" s="17"/>
      <c r="G18" s="395"/>
      <c r="H18" s="379"/>
      <c r="I18" s="313"/>
      <c r="J18" s="379"/>
      <c r="K18" s="301"/>
      <c r="L18" s="83"/>
      <c r="M18" s="372"/>
      <c r="N18" s="429"/>
      <c r="O18" s="449"/>
      <c r="P18" s="431"/>
      <c r="Q18" s="430"/>
    </row>
    <row r="19" spans="1:17" s="394" customFormat="1">
      <c r="A19" s="387"/>
      <c r="B19" s="379"/>
      <c r="C19" s="379"/>
      <c r="D19" s="379"/>
      <c r="E19" s="379"/>
      <c r="F19" s="17"/>
      <c r="G19" s="395"/>
      <c r="H19" s="379"/>
      <c r="I19" s="313"/>
      <c r="J19" s="379"/>
      <c r="K19" s="301"/>
      <c r="L19" s="83"/>
      <c r="M19" s="372"/>
      <c r="N19" s="429"/>
      <c r="O19" s="449"/>
      <c r="P19" s="431"/>
      <c r="Q19" s="430"/>
    </row>
    <row r="20" spans="1:17" s="394" customFormat="1">
      <c r="A20" s="379"/>
      <c r="B20" s="379"/>
      <c r="C20" s="379"/>
      <c r="D20" s="379"/>
      <c r="E20" s="379"/>
      <c r="F20" s="17"/>
      <c r="G20" s="395"/>
      <c r="H20" s="379"/>
      <c r="I20" s="313"/>
      <c r="J20" s="379"/>
      <c r="K20" s="301"/>
      <c r="L20" s="83"/>
      <c r="M20" s="372"/>
      <c r="N20" s="429"/>
      <c r="O20" s="449"/>
      <c r="P20" s="431"/>
      <c r="Q20" s="430"/>
    </row>
    <row r="21" spans="1:17" s="394" customFormat="1">
      <c r="A21" s="379"/>
      <c r="B21" s="379"/>
      <c r="C21" s="379"/>
      <c r="D21" s="379"/>
      <c r="E21" s="379"/>
      <c r="F21" s="17"/>
      <c r="G21" s="395"/>
      <c r="H21" s="379"/>
      <c r="I21" s="313"/>
      <c r="J21" s="379"/>
      <c r="K21" s="301"/>
      <c r="L21" s="83"/>
      <c r="M21" s="372"/>
      <c r="N21" s="429"/>
      <c r="O21" s="449"/>
      <c r="P21" s="431"/>
      <c r="Q21" s="430"/>
    </row>
    <row r="22" spans="1:17" s="394" customFormat="1">
      <c r="A22" s="378"/>
      <c r="B22" s="387"/>
      <c r="C22" s="387"/>
      <c r="D22" s="387"/>
      <c r="E22" s="19" t="s">
        <v>13</v>
      </c>
      <c r="F22" s="87" t="s">
        <v>14</v>
      </c>
      <c r="G22" s="215"/>
      <c r="H22" s="604" t="s">
        <v>15</v>
      </c>
      <c r="I22" s="605"/>
      <c r="J22" s="604" t="s">
        <v>16</v>
      </c>
      <c r="K22" s="605"/>
      <c r="L22" s="606" t="s">
        <v>577</v>
      </c>
      <c r="M22" s="607"/>
      <c r="N22" s="429"/>
      <c r="O22" s="430"/>
      <c r="P22" s="431"/>
      <c r="Q22" s="430"/>
    </row>
    <row r="23" spans="1:17" s="394" customFormat="1">
      <c r="A23" s="387"/>
      <c r="B23" s="132"/>
      <c r="C23" s="387"/>
      <c r="D23" s="387"/>
      <c r="E23" s="19" t="s">
        <v>17</v>
      </c>
      <c r="F23" s="20" t="s">
        <v>18</v>
      </c>
      <c r="G23" s="216"/>
      <c r="H23" s="553" t="s">
        <v>19</v>
      </c>
      <c r="I23" s="336" t="s">
        <v>20</v>
      </c>
      <c r="J23" s="553" t="s">
        <v>19</v>
      </c>
      <c r="K23" s="304" t="s">
        <v>20</v>
      </c>
      <c r="L23" s="554" t="s">
        <v>19</v>
      </c>
      <c r="M23" s="385" t="s">
        <v>578</v>
      </c>
      <c r="N23" s="429"/>
      <c r="O23" s="136"/>
      <c r="P23" s="431"/>
      <c r="Q23" s="430"/>
    </row>
    <row r="24" spans="1:17" s="394" customFormat="1">
      <c r="A24" s="378" t="s">
        <v>21</v>
      </c>
      <c r="B24" s="132"/>
      <c r="C24" s="387"/>
      <c r="D24" s="387"/>
      <c r="E24" s="379"/>
      <c r="F24" s="122"/>
      <c r="G24" s="217"/>
      <c r="H24" s="133"/>
      <c r="I24" s="238"/>
      <c r="J24" s="133"/>
      <c r="K24" s="305"/>
      <c r="L24" s="136"/>
      <c r="M24" s="137"/>
      <c r="N24" s="429"/>
      <c r="O24" s="136"/>
      <c r="P24" s="431"/>
      <c r="Q24" s="430"/>
    </row>
    <row r="25" spans="1:17" s="394" customFormat="1">
      <c r="A25" s="378"/>
      <c r="B25" s="132"/>
      <c r="C25" s="387"/>
      <c r="D25" s="387"/>
      <c r="E25" s="379"/>
      <c r="F25" s="122"/>
      <c r="G25" s="217"/>
      <c r="H25" s="133"/>
      <c r="I25" s="238"/>
      <c r="J25" s="133"/>
      <c r="K25" s="305"/>
      <c r="L25" s="136"/>
      <c r="M25" s="137"/>
      <c r="N25" s="429"/>
      <c r="O25" s="136"/>
      <c r="P25" s="431"/>
      <c r="Q25" s="430"/>
    </row>
    <row r="26" spans="1:17" s="394" customFormat="1">
      <c r="A26" s="378" t="s">
        <v>22</v>
      </c>
      <c r="B26" s="387"/>
      <c r="C26" s="387"/>
      <c r="D26" s="387"/>
      <c r="E26" s="379"/>
      <c r="F26" s="361"/>
      <c r="G26" s="395"/>
      <c r="H26" s="387"/>
      <c r="I26" s="313"/>
      <c r="J26" s="387"/>
      <c r="K26" s="301"/>
      <c r="L26" s="130"/>
      <c r="M26" s="372"/>
      <c r="N26" s="429"/>
      <c r="O26" s="140"/>
      <c r="P26" s="431"/>
      <c r="Q26" s="430"/>
    </row>
    <row r="27" spans="1:17" s="394" customFormat="1">
      <c r="A27" s="387" t="s">
        <v>26</v>
      </c>
      <c r="B27" s="387"/>
      <c r="C27" s="387"/>
      <c r="D27" s="387"/>
      <c r="E27" s="381" t="s">
        <v>23</v>
      </c>
      <c r="F27" s="382" t="s">
        <v>117</v>
      </c>
      <c r="G27" s="389"/>
      <c r="H27" s="383" t="s">
        <v>27</v>
      </c>
      <c r="I27" s="219">
        <f>+G27/250</f>
        <v>0</v>
      </c>
      <c r="J27" s="383" t="s">
        <v>25</v>
      </c>
      <c r="K27" s="418" t="s">
        <v>30</v>
      </c>
      <c r="L27" s="377" t="s">
        <v>579</v>
      </c>
      <c r="M27" s="285" t="s">
        <v>580</v>
      </c>
      <c r="N27" s="429"/>
      <c r="O27" s="138"/>
      <c r="P27" s="431"/>
      <c r="Q27" s="432"/>
    </row>
    <row r="28" spans="1:17" s="394" customFormat="1">
      <c r="A28" s="388" t="s">
        <v>28</v>
      </c>
      <c r="B28" s="387"/>
      <c r="C28" s="387"/>
      <c r="D28" s="387"/>
      <c r="E28" s="381" t="s">
        <v>23</v>
      </c>
      <c r="F28" s="382" t="s">
        <v>29</v>
      </c>
      <c r="G28" s="389">
        <v>1</v>
      </c>
      <c r="H28" s="383">
        <v>0.75</v>
      </c>
      <c r="I28" s="219">
        <f>+G28*H28</f>
        <v>0.75</v>
      </c>
      <c r="J28" s="383">
        <v>0.5</v>
      </c>
      <c r="K28" s="304">
        <v>6</v>
      </c>
      <c r="L28" s="386"/>
      <c r="M28" s="385">
        <f>ROUND(K28*L28,2)</f>
        <v>0</v>
      </c>
      <c r="N28" s="429"/>
      <c r="O28" s="138"/>
      <c r="P28" s="431"/>
      <c r="Q28" s="432"/>
    </row>
    <row r="29" spans="1:17" s="394" customFormat="1">
      <c r="A29" s="388"/>
      <c r="B29" s="387"/>
      <c r="C29" s="387"/>
      <c r="D29" s="387"/>
      <c r="E29" s="379"/>
      <c r="F29" s="380"/>
      <c r="G29" s="390"/>
      <c r="H29" s="362"/>
      <c r="I29" s="238"/>
      <c r="J29" s="362"/>
      <c r="K29" s="305"/>
      <c r="L29" s="138"/>
      <c r="M29" s="137"/>
      <c r="N29" s="429"/>
      <c r="O29" s="138"/>
      <c r="P29" s="431"/>
      <c r="Q29" s="430"/>
    </row>
    <row r="30" spans="1:17" s="394" customFormat="1">
      <c r="A30" s="378" t="s">
        <v>31</v>
      </c>
      <c r="B30" s="387"/>
      <c r="C30" s="387"/>
      <c r="D30" s="387"/>
      <c r="E30" s="379"/>
      <c r="F30" s="361"/>
      <c r="G30" s="395"/>
      <c r="H30" s="363"/>
      <c r="I30" s="313"/>
      <c r="J30" s="363"/>
      <c r="K30" s="301"/>
      <c r="L30" s="371"/>
      <c r="M30" s="372"/>
      <c r="N30" s="429"/>
      <c r="O30" s="138"/>
      <c r="P30" s="431"/>
      <c r="Q30" s="430"/>
    </row>
    <row r="31" spans="1:17" s="394" customFormat="1">
      <c r="A31" s="378" t="s">
        <v>32</v>
      </c>
      <c r="B31" s="387"/>
      <c r="C31" s="387"/>
      <c r="D31" s="387"/>
      <c r="E31" s="379"/>
      <c r="F31" s="361"/>
      <c r="G31" s="395"/>
      <c r="H31" s="363"/>
      <c r="I31" s="313"/>
      <c r="J31" s="363"/>
      <c r="K31" s="301"/>
      <c r="L31" s="371"/>
      <c r="M31" s="372"/>
      <c r="N31" s="429"/>
      <c r="O31" s="138"/>
      <c r="P31" s="431"/>
      <c r="Q31" s="430"/>
    </row>
    <row r="32" spans="1:17" s="394" customFormat="1">
      <c r="A32" s="379" t="s">
        <v>751</v>
      </c>
      <c r="B32" s="387"/>
      <c r="C32" s="387"/>
      <c r="D32" s="387"/>
      <c r="E32" s="381" t="s">
        <v>33</v>
      </c>
      <c r="F32" s="22" t="s">
        <v>773</v>
      </c>
      <c r="G32" s="389"/>
      <c r="H32" s="23" t="s">
        <v>35</v>
      </c>
      <c r="I32" s="219">
        <f>+G32*15</f>
        <v>0</v>
      </c>
      <c r="J32" s="23" t="s">
        <v>462</v>
      </c>
      <c r="K32" s="418" t="s">
        <v>30</v>
      </c>
      <c r="L32" s="377" t="s">
        <v>579</v>
      </c>
      <c r="M32" s="285" t="s">
        <v>580</v>
      </c>
      <c r="N32" s="429"/>
      <c r="O32" s="138"/>
      <c r="P32" s="431"/>
      <c r="Q32" s="432"/>
    </row>
    <row r="33" spans="1:17" s="394" customFormat="1">
      <c r="A33" s="24" t="s">
        <v>36</v>
      </c>
      <c r="B33" s="24"/>
      <c r="C33" s="24"/>
      <c r="D33" s="24"/>
      <c r="E33" s="25" t="s">
        <v>37</v>
      </c>
      <c r="F33" s="22" t="s">
        <v>773</v>
      </c>
      <c r="G33" s="389"/>
      <c r="H33" s="23" t="s">
        <v>35</v>
      </c>
      <c r="I33" s="219">
        <f t="shared" ref="I33" si="0">+G33*15</f>
        <v>0</v>
      </c>
      <c r="J33" s="23" t="s">
        <v>463</v>
      </c>
      <c r="K33" s="418" t="s">
        <v>30</v>
      </c>
      <c r="L33" s="377" t="s">
        <v>579</v>
      </c>
      <c r="M33" s="285" t="s">
        <v>580</v>
      </c>
      <c r="N33" s="429"/>
      <c r="O33" s="138"/>
      <c r="P33" s="431"/>
      <c r="Q33" s="432"/>
    </row>
    <row r="34" spans="1:17" s="394" customFormat="1">
      <c r="A34" s="24" t="s">
        <v>38</v>
      </c>
      <c r="B34" s="24"/>
      <c r="C34" s="24"/>
      <c r="D34" s="24"/>
      <c r="E34" s="25" t="s">
        <v>37</v>
      </c>
      <c r="F34" s="22" t="s">
        <v>773</v>
      </c>
      <c r="G34" s="389"/>
      <c r="H34" s="23" t="s">
        <v>39</v>
      </c>
      <c r="I34" s="219">
        <f>+G34*3</f>
        <v>0</v>
      </c>
      <c r="J34" s="23" t="s">
        <v>40</v>
      </c>
      <c r="K34" s="418" t="s">
        <v>30</v>
      </c>
      <c r="L34" s="377" t="s">
        <v>579</v>
      </c>
      <c r="M34" s="285" t="s">
        <v>580</v>
      </c>
      <c r="N34" s="429"/>
      <c r="O34" s="138"/>
      <c r="P34" s="431"/>
      <c r="Q34" s="432"/>
    </row>
    <row r="35" spans="1:17" s="394" customFormat="1">
      <c r="A35" s="24" t="s">
        <v>41</v>
      </c>
      <c r="B35" s="24"/>
      <c r="C35" s="24"/>
      <c r="D35" s="24"/>
      <c r="E35" s="25"/>
      <c r="F35" s="22" t="s">
        <v>773</v>
      </c>
      <c r="G35" s="389"/>
      <c r="H35" s="23" t="s">
        <v>39</v>
      </c>
      <c r="I35" s="219">
        <f>+G35*3</f>
        <v>0</v>
      </c>
      <c r="J35" s="23" t="s">
        <v>40</v>
      </c>
      <c r="K35" s="418" t="s">
        <v>30</v>
      </c>
      <c r="L35" s="377" t="s">
        <v>579</v>
      </c>
      <c r="M35" s="285" t="s">
        <v>580</v>
      </c>
      <c r="N35" s="429"/>
      <c r="O35" s="138"/>
      <c r="P35" s="431"/>
      <c r="Q35" s="432"/>
    </row>
    <row r="36" spans="1:17" s="394" customFormat="1">
      <c r="A36" s="388" t="s">
        <v>52</v>
      </c>
      <c r="B36" s="373"/>
      <c r="C36" s="373"/>
      <c r="D36" s="373"/>
      <c r="E36" s="52" t="s">
        <v>53</v>
      </c>
      <c r="F36" s="22" t="s">
        <v>773</v>
      </c>
      <c r="G36" s="218"/>
      <c r="H36" s="102" t="s">
        <v>40</v>
      </c>
      <c r="I36" s="219">
        <f>+G36*1</f>
        <v>0</v>
      </c>
      <c r="J36" s="102" t="s">
        <v>40</v>
      </c>
      <c r="K36" s="418" t="s">
        <v>30</v>
      </c>
      <c r="L36" s="377" t="s">
        <v>579</v>
      </c>
      <c r="M36" s="285" t="s">
        <v>580</v>
      </c>
      <c r="N36" s="429"/>
      <c r="O36" s="138"/>
      <c r="P36" s="431"/>
      <c r="Q36" s="432"/>
    </row>
    <row r="37" spans="1:17" s="394" customFormat="1">
      <c r="A37" s="378" t="s">
        <v>42</v>
      </c>
      <c r="B37" s="387"/>
      <c r="C37" s="387"/>
      <c r="D37" s="387"/>
      <c r="E37" s="379"/>
      <c r="F37" s="361"/>
      <c r="G37" s="395"/>
      <c r="H37" s="363"/>
      <c r="I37" s="313"/>
      <c r="J37" s="363"/>
      <c r="K37" s="301"/>
      <c r="L37" s="371"/>
      <c r="M37" s="372"/>
      <c r="N37" s="429"/>
      <c r="O37" s="138"/>
      <c r="P37" s="431"/>
      <c r="Q37" s="430"/>
    </row>
    <row r="38" spans="1:17" s="394" customFormat="1">
      <c r="A38" s="26" t="s">
        <v>43</v>
      </c>
      <c r="B38" s="24"/>
      <c r="C38" s="24"/>
      <c r="D38" s="24"/>
      <c r="E38" s="25" t="s">
        <v>44</v>
      </c>
      <c r="F38" s="22" t="s">
        <v>45</v>
      </c>
      <c r="G38" s="389">
        <v>20652</v>
      </c>
      <c r="H38" s="23">
        <v>8000</v>
      </c>
      <c r="I38" s="304">
        <v>3</v>
      </c>
      <c r="J38" s="23">
        <v>20000</v>
      </c>
      <c r="K38" s="304">
        <v>2</v>
      </c>
      <c r="L38" s="386"/>
      <c r="M38" s="385">
        <f t="shared" ref="M38:M45" si="1">ROUND(K38*L38,2)</f>
        <v>0</v>
      </c>
      <c r="N38" s="429"/>
      <c r="O38" s="138"/>
      <c r="P38" s="431"/>
      <c r="Q38" s="432"/>
    </row>
    <row r="39" spans="1:17" s="394" customFormat="1">
      <c r="A39" s="24" t="s">
        <v>46</v>
      </c>
      <c r="B39" s="24"/>
      <c r="C39" s="24"/>
      <c r="D39" s="24"/>
      <c r="E39" s="25" t="s">
        <v>47</v>
      </c>
      <c r="F39" s="22" t="s">
        <v>45</v>
      </c>
      <c r="G39" s="389">
        <v>20652</v>
      </c>
      <c r="H39" s="23">
        <v>8000</v>
      </c>
      <c r="I39" s="304">
        <v>3</v>
      </c>
      <c r="J39" s="23">
        <v>20000</v>
      </c>
      <c r="K39" s="304">
        <v>2</v>
      </c>
      <c r="L39" s="386"/>
      <c r="M39" s="385">
        <f t="shared" si="1"/>
        <v>0</v>
      </c>
      <c r="N39" s="429"/>
      <c r="O39" s="138"/>
      <c r="P39" s="431"/>
      <c r="Q39" s="432"/>
    </row>
    <row r="40" spans="1:17" s="394" customFormat="1">
      <c r="A40" s="26" t="s">
        <v>48</v>
      </c>
      <c r="B40" s="24"/>
      <c r="C40" s="24"/>
      <c r="D40" s="24"/>
      <c r="E40" s="25" t="s">
        <v>49</v>
      </c>
      <c r="F40" s="22" t="s">
        <v>45</v>
      </c>
      <c r="G40" s="389">
        <v>20652</v>
      </c>
      <c r="H40" s="23">
        <v>8000</v>
      </c>
      <c r="I40" s="304">
        <v>3</v>
      </c>
      <c r="J40" s="23">
        <v>20000</v>
      </c>
      <c r="K40" s="304">
        <v>2</v>
      </c>
      <c r="L40" s="386"/>
      <c r="M40" s="385">
        <f t="shared" si="1"/>
        <v>0</v>
      </c>
      <c r="N40" s="429"/>
      <c r="O40" s="138"/>
      <c r="P40" s="431"/>
      <c r="Q40" s="432"/>
    </row>
    <row r="41" spans="1:17" s="394" customFormat="1">
      <c r="A41" s="26" t="s">
        <v>50</v>
      </c>
      <c r="B41" s="24"/>
      <c r="C41" s="24"/>
      <c r="D41" s="24"/>
      <c r="E41" s="25" t="s">
        <v>51</v>
      </c>
      <c r="F41" s="22" t="s">
        <v>45</v>
      </c>
      <c r="G41" s="389">
        <v>20652</v>
      </c>
      <c r="H41" s="23">
        <v>8000</v>
      </c>
      <c r="I41" s="304">
        <v>3</v>
      </c>
      <c r="J41" s="23">
        <v>20000</v>
      </c>
      <c r="K41" s="304">
        <v>2</v>
      </c>
      <c r="L41" s="386"/>
      <c r="M41" s="385">
        <f t="shared" si="1"/>
        <v>0</v>
      </c>
      <c r="N41" s="429"/>
      <c r="O41" s="138"/>
      <c r="P41" s="431"/>
      <c r="Q41" s="432"/>
    </row>
    <row r="42" spans="1:17" s="394" customFormat="1">
      <c r="A42" s="24" t="s">
        <v>52</v>
      </c>
      <c r="B42" s="24"/>
      <c r="C42" s="24"/>
      <c r="D42" s="24"/>
      <c r="E42" s="25" t="s">
        <v>53</v>
      </c>
      <c r="F42" s="22" t="s">
        <v>45</v>
      </c>
      <c r="G42" s="389">
        <v>20652</v>
      </c>
      <c r="H42" s="23">
        <v>8000</v>
      </c>
      <c r="I42" s="304">
        <v>3</v>
      </c>
      <c r="J42" s="23">
        <v>20000</v>
      </c>
      <c r="K42" s="304">
        <v>2</v>
      </c>
      <c r="L42" s="386"/>
      <c r="M42" s="385">
        <f t="shared" si="1"/>
        <v>0</v>
      </c>
      <c r="N42" s="429"/>
      <c r="O42" s="138"/>
      <c r="P42" s="431"/>
      <c r="Q42" s="432"/>
    </row>
    <row r="43" spans="1:17" s="394" customFormat="1">
      <c r="A43" s="24" t="s">
        <v>54</v>
      </c>
      <c r="B43" s="24"/>
      <c r="C43" s="24"/>
      <c r="D43" s="24"/>
      <c r="E43" s="25" t="s">
        <v>33</v>
      </c>
      <c r="F43" s="22" t="s">
        <v>45</v>
      </c>
      <c r="G43" s="389">
        <v>20652</v>
      </c>
      <c r="H43" s="23">
        <v>200</v>
      </c>
      <c r="I43" s="304">
        <v>100</v>
      </c>
      <c r="J43" s="23">
        <v>800</v>
      </c>
      <c r="K43" s="304">
        <v>30</v>
      </c>
      <c r="L43" s="386"/>
      <c r="M43" s="385">
        <f t="shared" si="1"/>
        <v>0</v>
      </c>
      <c r="N43" s="429"/>
      <c r="O43" s="138"/>
      <c r="P43" s="431"/>
      <c r="Q43" s="432"/>
    </row>
    <row r="44" spans="1:17" s="394" customFormat="1">
      <c r="A44" s="24" t="s">
        <v>36</v>
      </c>
      <c r="B44" s="24"/>
      <c r="C44" s="24"/>
      <c r="D44" s="24"/>
      <c r="E44" s="25" t="s">
        <v>37</v>
      </c>
      <c r="F44" s="22" t="s">
        <v>45</v>
      </c>
      <c r="G44" s="389">
        <v>20652</v>
      </c>
      <c r="H44" s="23">
        <v>400</v>
      </c>
      <c r="I44" s="304">
        <v>52</v>
      </c>
      <c r="J44" s="23">
        <v>800</v>
      </c>
      <c r="K44" s="304">
        <v>30</v>
      </c>
      <c r="L44" s="386"/>
      <c r="M44" s="385">
        <f t="shared" si="1"/>
        <v>0</v>
      </c>
      <c r="N44" s="429"/>
      <c r="O44" s="138"/>
      <c r="P44" s="431"/>
      <c r="Q44" s="432"/>
    </row>
    <row r="45" spans="1:17" s="394" customFormat="1">
      <c r="A45" s="24" t="s">
        <v>38</v>
      </c>
      <c r="B45" s="24"/>
      <c r="C45" s="24"/>
      <c r="D45" s="24"/>
      <c r="E45" s="25" t="s">
        <v>37</v>
      </c>
      <c r="F45" s="22" t="s">
        <v>45</v>
      </c>
      <c r="G45" s="389">
        <v>20652</v>
      </c>
      <c r="H45" s="23">
        <v>2000</v>
      </c>
      <c r="I45" s="304">
        <v>10</v>
      </c>
      <c r="J45" s="23">
        <v>5000</v>
      </c>
      <c r="K45" s="304">
        <v>4</v>
      </c>
      <c r="L45" s="386"/>
      <c r="M45" s="385">
        <f t="shared" si="1"/>
        <v>0</v>
      </c>
      <c r="N45" s="429"/>
      <c r="O45" s="138"/>
      <c r="P45" s="431"/>
      <c r="Q45" s="432"/>
    </row>
    <row r="46" spans="1:17" s="394" customFormat="1">
      <c r="A46" s="387"/>
      <c r="B46" s="387"/>
      <c r="C46" s="387"/>
      <c r="D46" s="387"/>
      <c r="E46" s="379"/>
      <c r="F46" s="27" t="s">
        <v>55</v>
      </c>
      <c r="G46" s="390"/>
      <c r="H46" s="362"/>
      <c r="I46" s="238"/>
      <c r="J46" s="362"/>
      <c r="K46" s="305"/>
      <c r="L46" s="138"/>
      <c r="M46" s="137"/>
      <c r="N46" s="429"/>
      <c r="O46" s="138"/>
      <c r="P46" s="431"/>
      <c r="Q46" s="430"/>
    </row>
    <row r="47" spans="1:17" s="394" customFormat="1">
      <c r="A47" s="387"/>
      <c r="B47" s="387"/>
      <c r="C47" s="387"/>
      <c r="D47" s="387"/>
      <c r="E47" s="379"/>
      <c r="F47" s="27"/>
      <c r="G47" s="390"/>
      <c r="H47" s="362"/>
      <c r="I47" s="238"/>
      <c r="J47" s="362"/>
      <c r="K47" s="305"/>
      <c r="L47" s="138"/>
      <c r="M47" s="137"/>
      <c r="N47" s="429"/>
      <c r="O47" s="138"/>
      <c r="P47" s="431"/>
      <c r="Q47" s="430"/>
    </row>
    <row r="48" spans="1:17" s="394" customFormat="1">
      <c r="A48" s="6" t="s">
        <v>56</v>
      </c>
      <c r="B48" s="387"/>
      <c r="C48" s="387"/>
      <c r="D48" s="387"/>
      <c r="E48" s="379"/>
      <c r="F48" s="361"/>
      <c r="G48" s="395"/>
      <c r="H48" s="363"/>
      <c r="I48" s="313"/>
      <c r="J48" s="28"/>
      <c r="K48" s="301"/>
      <c r="L48" s="139"/>
      <c r="M48" s="139"/>
      <c r="N48" s="429"/>
      <c r="O48" s="433"/>
      <c r="P48" s="431"/>
      <c r="Q48" s="430"/>
    </row>
    <row r="49" spans="1:17" s="394" customFormat="1">
      <c r="A49" s="29" t="s">
        <v>43</v>
      </c>
      <c r="B49" s="24"/>
      <c r="C49" s="24"/>
      <c r="D49" s="24"/>
      <c r="E49" s="25" t="s">
        <v>44</v>
      </c>
      <c r="F49" s="22" t="s">
        <v>45</v>
      </c>
      <c r="G49" s="389"/>
      <c r="H49" s="23">
        <v>20000</v>
      </c>
      <c r="I49" s="219">
        <f t="shared" ref="I49:I56" si="2">+G49/H49</f>
        <v>0</v>
      </c>
      <c r="J49" s="23">
        <v>20000</v>
      </c>
      <c r="K49" s="418" t="s">
        <v>30</v>
      </c>
      <c r="L49" s="377" t="s">
        <v>579</v>
      </c>
      <c r="M49" s="285" t="s">
        <v>580</v>
      </c>
      <c r="N49" s="429"/>
      <c r="O49" s="138"/>
      <c r="P49" s="431"/>
      <c r="Q49" s="430"/>
    </row>
    <row r="50" spans="1:17" s="394" customFormat="1">
      <c r="A50" s="364" t="s">
        <v>57</v>
      </c>
      <c r="B50" s="24"/>
      <c r="C50" s="24"/>
      <c r="D50" s="24"/>
      <c r="E50" s="25" t="s">
        <v>53</v>
      </c>
      <c r="F50" s="22" t="s">
        <v>45</v>
      </c>
      <c r="G50" s="389"/>
      <c r="H50" s="23">
        <v>20000</v>
      </c>
      <c r="I50" s="219">
        <f t="shared" si="2"/>
        <v>0</v>
      </c>
      <c r="J50" s="23">
        <v>20000</v>
      </c>
      <c r="K50" s="418" t="s">
        <v>30</v>
      </c>
      <c r="L50" s="377" t="s">
        <v>579</v>
      </c>
      <c r="M50" s="285" t="s">
        <v>580</v>
      </c>
      <c r="N50" s="429"/>
      <c r="O50" s="138"/>
      <c r="P50" s="431"/>
      <c r="Q50" s="430"/>
    </row>
    <row r="51" spans="1:17" s="394" customFormat="1">
      <c r="A51" s="364" t="s">
        <v>58</v>
      </c>
      <c r="B51" s="24"/>
      <c r="C51" s="24"/>
      <c r="D51" s="24"/>
      <c r="E51" s="25" t="s">
        <v>59</v>
      </c>
      <c r="F51" s="22" t="s">
        <v>45</v>
      </c>
      <c r="G51" s="389"/>
      <c r="H51" s="23">
        <v>20000</v>
      </c>
      <c r="I51" s="219">
        <f t="shared" si="2"/>
        <v>0</v>
      </c>
      <c r="J51" s="23">
        <v>20000</v>
      </c>
      <c r="K51" s="418" t="s">
        <v>30</v>
      </c>
      <c r="L51" s="377" t="s">
        <v>579</v>
      </c>
      <c r="M51" s="285" t="s">
        <v>580</v>
      </c>
      <c r="N51" s="429"/>
      <c r="O51" s="138"/>
      <c r="P51" s="431"/>
      <c r="Q51" s="430"/>
    </row>
    <row r="52" spans="1:17" s="394" customFormat="1">
      <c r="A52" s="364" t="s">
        <v>54</v>
      </c>
      <c r="B52" s="24"/>
      <c r="C52" s="24"/>
      <c r="D52" s="24"/>
      <c r="E52" s="25" t="s">
        <v>33</v>
      </c>
      <c r="F52" s="22" t="s">
        <v>45</v>
      </c>
      <c r="G52" s="389"/>
      <c r="H52" s="23">
        <v>1500</v>
      </c>
      <c r="I52" s="219">
        <f t="shared" si="2"/>
        <v>0</v>
      </c>
      <c r="J52" s="23">
        <v>1500</v>
      </c>
      <c r="K52" s="418" t="s">
        <v>30</v>
      </c>
      <c r="L52" s="377" t="s">
        <v>579</v>
      </c>
      <c r="M52" s="285" t="s">
        <v>580</v>
      </c>
      <c r="N52" s="429"/>
      <c r="O52" s="138"/>
      <c r="P52" s="431"/>
      <c r="Q52" s="430"/>
    </row>
    <row r="53" spans="1:17" s="394" customFormat="1">
      <c r="A53" s="364" t="s">
        <v>36</v>
      </c>
      <c r="B53" s="24"/>
      <c r="C53" s="24"/>
      <c r="D53" s="24"/>
      <c r="E53" s="25" t="s">
        <v>37</v>
      </c>
      <c r="F53" s="22" t="s">
        <v>45</v>
      </c>
      <c r="G53" s="389"/>
      <c r="H53" s="23">
        <v>1500</v>
      </c>
      <c r="I53" s="219">
        <f t="shared" si="2"/>
        <v>0</v>
      </c>
      <c r="J53" s="23">
        <v>1500</v>
      </c>
      <c r="K53" s="418" t="s">
        <v>30</v>
      </c>
      <c r="L53" s="377" t="s">
        <v>579</v>
      </c>
      <c r="M53" s="285" t="s">
        <v>580</v>
      </c>
      <c r="N53" s="429"/>
      <c r="O53" s="138"/>
      <c r="P53" s="431"/>
      <c r="Q53" s="430"/>
    </row>
    <row r="54" spans="1:17" s="394" customFormat="1">
      <c r="A54" s="364" t="s">
        <v>38</v>
      </c>
      <c r="B54" s="24"/>
      <c r="C54" s="24"/>
      <c r="D54" s="24"/>
      <c r="E54" s="25" t="s">
        <v>37</v>
      </c>
      <c r="F54" s="22" t="s">
        <v>45</v>
      </c>
      <c r="G54" s="389"/>
      <c r="H54" s="23">
        <v>8000</v>
      </c>
      <c r="I54" s="219">
        <f t="shared" si="2"/>
        <v>0</v>
      </c>
      <c r="J54" s="23">
        <v>8000</v>
      </c>
      <c r="K54" s="418" t="s">
        <v>30</v>
      </c>
      <c r="L54" s="377" t="s">
        <v>579</v>
      </c>
      <c r="M54" s="285" t="s">
        <v>580</v>
      </c>
      <c r="N54" s="429"/>
      <c r="O54" s="138"/>
      <c r="P54" s="431"/>
      <c r="Q54" s="430"/>
    </row>
    <row r="55" spans="1:17" s="394" customFormat="1">
      <c r="A55" s="364" t="s">
        <v>41</v>
      </c>
      <c r="B55" s="24"/>
      <c r="C55" s="24"/>
      <c r="D55" s="24"/>
      <c r="E55" s="25"/>
      <c r="F55" s="22" t="s">
        <v>45</v>
      </c>
      <c r="G55" s="389"/>
      <c r="H55" s="23">
        <v>20000</v>
      </c>
      <c r="I55" s="219">
        <f t="shared" si="2"/>
        <v>0</v>
      </c>
      <c r="J55" s="23">
        <v>20000</v>
      </c>
      <c r="K55" s="418" t="s">
        <v>30</v>
      </c>
      <c r="L55" s="377" t="s">
        <v>579</v>
      </c>
      <c r="M55" s="285" t="s">
        <v>580</v>
      </c>
      <c r="N55" s="429"/>
      <c r="O55" s="138"/>
      <c r="P55" s="431"/>
      <c r="Q55" s="430"/>
    </row>
    <row r="56" spans="1:17" s="394" customFormat="1">
      <c r="A56" s="364" t="s">
        <v>464</v>
      </c>
      <c r="B56" s="157"/>
      <c r="C56" s="157"/>
      <c r="D56" s="158"/>
      <c r="E56" s="110" t="s">
        <v>483</v>
      </c>
      <c r="F56" s="109" t="s">
        <v>466</v>
      </c>
      <c r="G56" s="218"/>
      <c r="H56" s="102">
        <v>4000</v>
      </c>
      <c r="I56" s="219">
        <f t="shared" si="2"/>
        <v>0</v>
      </c>
      <c r="J56" s="102">
        <v>20000</v>
      </c>
      <c r="K56" s="418" t="s">
        <v>30</v>
      </c>
      <c r="L56" s="377" t="s">
        <v>579</v>
      </c>
      <c r="M56" s="285" t="s">
        <v>580</v>
      </c>
      <c r="N56" s="429"/>
      <c r="O56" s="138"/>
      <c r="P56" s="431"/>
      <c r="Q56" s="430"/>
    </row>
    <row r="57" spans="1:17" s="394" customFormat="1">
      <c r="A57" s="387"/>
      <c r="B57" s="387"/>
      <c r="C57" s="387"/>
      <c r="D57" s="387"/>
      <c r="E57" s="379"/>
      <c r="F57" s="27"/>
      <c r="G57" s="390"/>
      <c r="H57" s="362"/>
      <c r="I57" s="238"/>
      <c r="J57" s="362"/>
      <c r="K57" s="305"/>
      <c r="L57" s="138"/>
      <c r="M57" s="137"/>
      <c r="N57" s="429"/>
      <c r="O57" s="138"/>
      <c r="P57" s="431"/>
      <c r="Q57" s="430"/>
    </row>
    <row r="58" spans="1:17" s="394" customFormat="1">
      <c r="A58" s="378" t="s">
        <v>60</v>
      </c>
      <c r="B58" s="387"/>
      <c r="C58" s="387"/>
      <c r="D58" s="387"/>
      <c r="E58" s="379"/>
      <c r="F58" s="361"/>
      <c r="G58" s="395"/>
      <c r="H58" s="363"/>
      <c r="I58" s="313"/>
      <c r="J58" s="363"/>
      <c r="K58" s="446"/>
      <c r="L58" s="371"/>
      <c r="M58" s="372"/>
      <c r="N58" s="275"/>
      <c r="O58" s="138"/>
      <c r="P58" s="431"/>
      <c r="Q58" s="430"/>
    </row>
    <row r="59" spans="1:17" s="394" customFormat="1">
      <c r="A59" s="31" t="s">
        <v>61</v>
      </c>
      <c r="B59" s="24"/>
      <c r="C59" s="24"/>
      <c r="D59" s="24"/>
      <c r="E59" s="32" t="s">
        <v>62</v>
      </c>
      <c r="F59" s="22" t="s">
        <v>45</v>
      </c>
      <c r="G59" s="389">
        <v>22330</v>
      </c>
      <c r="H59" s="586" t="s">
        <v>148</v>
      </c>
      <c r="I59" s="587"/>
      <c r="J59" s="23">
        <v>20000</v>
      </c>
      <c r="K59" s="304">
        <v>2</v>
      </c>
      <c r="L59" s="386"/>
      <c r="M59" s="385">
        <f t="shared" ref="M59:M63" si="3">ROUND(K59*L59,2)</f>
        <v>0</v>
      </c>
      <c r="N59" s="429"/>
      <c r="O59" s="138"/>
      <c r="P59" s="431"/>
      <c r="Q59" s="432"/>
    </row>
    <row r="60" spans="1:17" s="394" customFormat="1">
      <c r="A60" s="31" t="s">
        <v>63</v>
      </c>
      <c r="B60" s="24"/>
      <c r="C60" s="24"/>
      <c r="D60" s="24"/>
      <c r="E60" s="25" t="s">
        <v>64</v>
      </c>
      <c r="F60" s="22" t="s">
        <v>45</v>
      </c>
      <c r="G60" s="389">
        <v>22330</v>
      </c>
      <c r="H60" s="588"/>
      <c r="I60" s="589"/>
      <c r="J60" s="23">
        <v>20000</v>
      </c>
      <c r="K60" s="304">
        <v>2</v>
      </c>
      <c r="L60" s="386"/>
      <c r="M60" s="385">
        <f t="shared" si="3"/>
        <v>0</v>
      </c>
      <c r="N60" s="429"/>
      <c r="O60" s="138"/>
      <c r="P60" s="431"/>
      <c r="Q60" s="432"/>
    </row>
    <row r="61" spans="1:17" s="394" customFormat="1">
      <c r="A61" s="31" t="s">
        <v>65</v>
      </c>
      <c r="B61" s="24"/>
      <c r="C61" s="24"/>
      <c r="D61" s="24"/>
      <c r="E61" s="25" t="s">
        <v>66</v>
      </c>
      <c r="F61" s="22" t="s">
        <v>45</v>
      </c>
      <c r="G61" s="389">
        <v>22330</v>
      </c>
      <c r="H61" s="588"/>
      <c r="I61" s="589"/>
      <c r="J61" s="23">
        <v>20000</v>
      </c>
      <c r="K61" s="304">
        <v>2</v>
      </c>
      <c r="L61" s="386"/>
      <c r="M61" s="385">
        <f t="shared" si="3"/>
        <v>0</v>
      </c>
      <c r="N61" s="429"/>
      <c r="O61" s="138"/>
      <c r="P61" s="431"/>
      <c r="Q61" s="432"/>
    </row>
    <row r="62" spans="1:17" s="394" customFormat="1">
      <c r="A62" s="31" t="s">
        <v>67</v>
      </c>
      <c r="B62" s="24"/>
      <c r="C62" s="24"/>
      <c r="D62" s="24"/>
      <c r="E62" s="25" t="s">
        <v>68</v>
      </c>
      <c r="F62" s="22" t="s">
        <v>45</v>
      </c>
      <c r="G62" s="389">
        <v>22330</v>
      </c>
      <c r="H62" s="588"/>
      <c r="I62" s="589"/>
      <c r="J62" s="23">
        <v>20000</v>
      </c>
      <c r="K62" s="304">
        <v>2</v>
      </c>
      <c r="L62" s="386"/>
      <c r="M62" s="385">
        <f t="shared" si="3"/>
        <v>0</v>
      </c>
      <c r="N62" s="429"/>
      <c r="O62" s="138"/>
      <c r="P62" s="431"/>
      <c r="Q62" s="432"/>
    </row>
    <row r="63" spans="1:17" s="394" customFormat="1">
      <c r="A63" s="31" t="s">
        <v>69</v>
      </c>
      <c r="B63" s="24"/>
      <c r="C63" s="24"/>
      <c r="D63" s="24"/>
      <c r="E63" s="32" t="s">
        <v>70</v>
      </c>
      <c r="F63" s="22" t="s">
        <v>45</v>
      </c>
      <c r="G63" s="389">
        <v>22330</v>
      </c>
      <c r="H63" s="590"/>
      <c r="I63" s="591"/>
      <c r="J63" s="23">
        <v>20000</v>
      </c>
      <c r="K63" s="304">
        <v>2</v>
      </c>
      <c r="L63" s="386"/>
      <c r="M63" s="385">
        <f t="shared" si="3"/>
        <v>0</v>
      </c>
      <c r="N63" s="429"/>
      <c r="O63" s="138"/>
      <c r="P63" s="431"/>
      <c r="Q63" s="432"/>
    </row>
    <row r="64" spans="1:17">
      <c r="A64" s="387"/>
      <c r="B64" s="387"/>
      <c r="C64" s="387"/>
      <c r="D64" s="387"/>
      <c r="E64" s="379"/>
      <c r="F64" s="27"/>
      <c r="G64" s="390"/>
      <c r="H64" s="362"/>
      <c r="I64" s="238"/>
      <c r="J64" s="362"/>
      <c r="K64" s="446"/>
      <c r="L64" s="138"/>
      <c r="M64" s="137"/>
      <c r="O64" s="138"/>
    </row>
    <row r="65" spans="1:17">
      <c r="A65" s="387"/>
      <c r="B65" s="387"/>
      <c r="C65" s="387"/>
      <c r="D65" s="387"/>
      <c r="E65" s="379"/>
      <c r="F65" s="27"/>
      <c r="G65" s="390"/>
      <c r="H65" s="362"/>
      <c r="I65" s="238"/>
      <c r="J65" s="362"/>
      <c r="K65" s="305"/>
      <c r="L65" s="138"/>
      <c r="M65" s="137"/>
      <c r="O65" s="138"/>
    </row>
    <row r="66" spans="1:17">
      <c r="A66" s="378" t="s">
        <v>71</v>
      </c>
      <c r="B66" s="387"/>
      <c r="C66" s="387"/>
      <c r="D66" s="387"/>
      <c r="E66" s="379"/>
      <c r="F66" s="361"/>
      <c r="G66" s="395"/>
      <c r="H66" s="363"/>
      <c r="I66" s="313"/>
      <c r="J66" s="363"/>
      <c r="K66" s="301"/>
      <c r="L66" s="371"/>
      <c r="M66" s="372"/>
      <c r="O66" s="138"/>
    </row>
    <row r="67" spans="1:17">
      <c r="A67" s="33" t="s">
        <v>72</v>
      </c>
      <c r="B67" s="387"/>
      <c r="C67" s="387"/>
      <c r="D67" s="387"/>
      <c r="E67" s="379"/>
      <c r="F67" s="361"/>
      <c r="G67" s="395"/>
      <c r="H67" s="363"/>
      <c r="I67" s="313"/>
      <c r="J67" s="363"/>
      <c r="K67" s="301"/>
      <c r="L67" s="371"/>
      <c r="M67" s="372"/>
      <c r="O67" s="138"/>
    </row>
    <row r="68" spans="1:17">
      <c r="A68" s="26" t="s">
        <v>43</v>
      </c>
      <c r="B68" s="24"/>
      <c r="C68" s="24"/>
      <c r="D68" s="24"/>
      <c r="E68" s="25" t="s">
        <v>44</v>
      </c>
      <c r="F68" s="109" t="s">
        <v>471</v>
      </c>
      <c r="G68" s="389">
        <v>12800</v>
      </c>
      <c r="H68" s="23">
        <v>15000</v>
      </c>
      <c r="I68" s="219">
        <v>1</v>
      </c>
      <c r="J68" s="23">
        <v>50000</v>
      </c>
      <c r="K68" s="418">
        <v>1</v>
      </c>
      <c r="L68" s="386"/>
      <c r="M68" s="385">
        <f t="shared" ref="M68:M72" si="4">ROUND(K68*L68,2)</f>
        <v>0</v>
      </c>
      <c r="N68" s="435"/>
      <c r="O68" s="138"/>
      <c r="Q68" s="432"/>
    </row>
    <row r="69" spans="1:17">
      <c r="A69" s="24" t="s">
        <v>46</v>
      </c>
      <c r="B69" s="24"/>
      <c r="C69" s="24"/>
      <c r="D69" s="24"/>
      <c r="E69" s="25" t="s">
        <v>47</v>
      </c>
      <c r="F69" s="109" t="s">
        <v>471</v>
      </c>
      <c r="G69" s="389">
        <v>12800</v>
      </c>
      <c r="H69" s="23">
        <v>15000</v>
      </c>
      <c r="I69" s="219">
        <v>1</v>
      </c>
      <c r="J69" s="23">
        <v>50000</v>
      </c>
      <c r="K69" s="418">
        <v>1</v>
      </c>
      <c r="L69" s="386"/>
      <c r="M69" s="385">
        <f t="shared" si="4"/>
        <v>0</v>
      </c>
      <c r="O69" s="138"/>
      <c r="Q69" s="432"/>
    </row>
    <row r="70" spans="1:17">
      <c r="A70" s="26" t="s">
        <v>48</v>
      </c>
      <c r="B70" s="24"/>
      <c r="C70" s="24"/>
      <c r="D70" s="24"/>
      <c r="E70" s="25" t="s">
        <v>49</v>
      </c>
      <c r="F70" s="109" t="s">
        <v>471</v>
      </c>
      <c r="G70" s="389">
        <v>12800</v>
      </c>
      <c r="H70" s="23">
        <v>15000</v>
      </c>
      <c r="I70" s="219">
        <v>1</v>
      </c>
      <c r="J70" s="23">
        <v>50000</v>
      </c>
      <c r="K70" s="418">
        <v>1</v>
      </c>
      <c r="L70" s="386"/>
      <c r="M70" s="385">
        <f t="shared" si="4"/>
        <v>0</v>
      </c>
      <c r="O70" s="138"/>
      <c r="Q70" s="432"/>
    </row>
    <row r="71" spans="1:17">
      <c r="A71" s="26" t="s">
        <v>50</v>
      </c>
      <c r="B71" s="24"/>
      <c r="C71" s="24"/>
      <c r="D71" s="24"/>
      <c r="E71" s="25" t="s">
        <v>51</v>
      </c>
      <c r="F71" s="109" t="s">
        <v>471</v>
      </c>
      <c r="G71" s="389">
        <v>12800</v>
      </c>
      <c r="H71" s="23">
        <v>15000</v>
      </c>
      <c r="I71" s="219">
        <v>1</v>
      </c>
      <c r="J71" s="23">
        <v>50000</v>
      </c>
      <c r="K71" s="418">
        <v>1</v>
      </c>
      <c r="L71" s="386"/>
      <c r="M71" s="385">
        <f t="shared" si="4"/>
        <v>0</v>
      </c>
      <c r="O71" s="138"/>
      <c r="Q71" s="432"/>
    </row>
    <row r="72" spans="1:17">
      <c r="A72" s="24" t="s">
        <v>52</v>
      </c>
      <c r="B72" s="24"/>
      <c r="C72" s="24"/>
      <c r="D72" s="24"/>
      <c r="E72" s="25" t="s">
        <v>53</v>
      </c>
      <c r="F72" s="109" t="s">
        <v>471</v>
      </c>
      <c r="G72" s="389">
        <v>12800</v>
      </c>
      <c r="H72" s="23">
        <v>15000</v>
      </c>
      <c r="I72" s="219">
        <v>1</v>
      </c>
      <c r="J72" s="23">
        <v>50000</v>
      </c>
      <c r="K72" s="418">
        <v>1</v>
      </c>
      <c r="L72" s="386"/>
      <c r="M72" s="385">
        <f t="shared" si="4"/>
        <v>0</v>
      </c>
      <c r="O72" s="138"/>
      <c r="Q72" s="432"/>
    </row>
    <row r="73" spans="1:17">
      <c r="A73" s="388" t="s">
        <v>57</v>
      </c>
      <c r="B73" s="24"/>
      <c r="C73" s="24"/>
      <c r="D73" s="24"/>
      <c r="E73" s="25" t="s">
        <v>53</v>
      </c>
      <c r="F73" s="109" t="s">
        <v>471</v>
      </c>
      <c r="G73" s="389">
        <v>12800</v>
      </c>
      <c r="H73" s="23">
        <v>15000</v>
      </c>
      <c r="I73" s="219">
        <v>1</v>
      </c>
      <c r="J73" s="23">
        <v>50000</v>
      </c>
      <c r="K73" s="418" t="s">
        <v>30</v>
      </c>
      <c r="L73" s="377" t="s">
        <v>579</v>
      </c>
      <c r="M73" s="285" t="s">
        <v>580</v>
      </c>
      <c r="O73" s="138"/>
    </row>
    <row r="74" spans="1:17">
      <c r="A74" s="388" t="s">
        <v>58</v>
      </c>
      <c r="B74" s="24"/>
      <c r="C74" s="24"/>
      <c r="D74" s="24"/>
      <c r="E74" s="25" t="s">
        <v>59</v>
      </c>
      <c r="F74" s="109" t="s">
        <v>471</v>
      </c>
      <c r="G74" s="389">
        <v>12800</v>
      </c>
      <c r="H74" s="23">
        <v>15000</v>
      </c>
      <c r="I74" s="219">
        <v>1</v>
      </c>
      <c r="J74" s="23">
        <v>50000</v>
      </c>
      <c r="K74" s="418" t="s">
        <v>30</v>
      </c>
      <c r="L74" s="377" t="s">
        <v>579</v>
      </c>
      <c r="M74" s="285" t="s">
        <v>580</v>
      </c>
      <c r="O74" s="138"/>
    </row>
    <row r="75" spans="1:17">
      <c r="A75" s="388" t="s">
        <v>464</v>
      </c>
      <c r="B75" s="157"/>
      <c r="C75" s="157"/>
      <c r="D75" s="158"/>
      <c r="E75" s="110" t="s">
        <v>465</v>
      </c>
      <c r="F75" s="109" t="s">
        <v>471</v>
      </c>
      <c r="G75" s="389">
        <v>12800</v>
      </c>
      <c r="H75" s="102">
        <v>15000</v>
      </c>
      <c r="I75" s="219">
        <v>1</v>
      </c>
      <c r="J75" s="102">
        <v>50000</v>
      </c>
      <c r="K75" s="418" t="s">
        <v>30</v>
      </c>
      <c r="L75" s="377" t="s">
        <v>579</v>
      </c>
      <c r="M75" s="285" t="s">
        <v>580</v>
      </c>
      <c r="O75" s="138"/>
    </row>
    <row r="76" spans="1:17">
      <c r="A76" s="388" t="s">
        <v>41</v>
      </c>
      <c r="B76" s="107"/>
      <c r="C76" s="107"/>
      <c r="D76" s="107"/>
      <c r="E76" s="110"/>
      <c r="F76" s="109" t="s">
        <v>466</v>
      </c>
      <c r="G76" s="389">
        <v>12800</v>
      </c>
      <c r="H76" s="102">
        <v>4000</v>
      </c>
      <c r="I76" s="219">
        <v>3</v>
      </c>
      <c r="J76" s="102">
        <v>20000</v>
      </c>
      <c r="K76" s="418" t="s">
        <v>30</v>
      </c>
      <c r="L76" s="377" t="s">
        <v>579</v>
      </c>
      <c r="M76" s="285" t="s">
        <v>580</v>
      </c>
      <c r="O76" s="138"/>
    </row>
    <row r="77" spans="1:17">
      <c r="A77" s="388" t="s">
        <v>74</v>
      </c>
      <c r="B77" s="387"/>
      <c r="C77" s="387"/>
      <c r="D77" s="387"/>
      <c r="E77" s="159"/>
      <c r="F77" s="122"/>
      <c r="G77" s="217"/>
      <c r="H77" s="133"/>
      <c r="I77" s="238"/>
      <c r="J77" s="34"/>
      <c r="K77" s="306"/>
      <c r="L77" s="141"/>
      <c r="M77" s="124"/>
      <c r="O77" s="141"/>
    </row>
    <row r="78" spans="1:17">
      <c r="A78" s="24"/>
      <c r="B78" s="387"/>
      <c r="C78" s="387"/>
      <c r="D78" s="387"/>
      <c r="E78" s="159"/>
      <c r="F78" s="122"/>
      <c r="G78" s="217"/>
      <c r="H78" s="133"/>
      <c r="I78" s="238"/>
      <c r="J78" s="34"/>
      <c r="K78" s="306"/>
      <c r="L78" s="141"/>
      <c r="M78" s="124"/>
      <c r="O78" s="141"/>
    </row>
    <row r="79" spans="1:17">
      <c r="A79" s="33" t="s">
        <v>75</v>
      </c>
      <c r="B79" s="24"/>
      <c r="C79" s="24"/>
      <c r="D79" s="24"/>
      <c r="E79" s="26"/>
      <c r="F79" s="132"/>
      <c r="G79" s="395"/>
      <c r="H79" s="35"/>
      <c r="I79" s="313"/>
      <c r="J79" s="35"/>
      <c r="K79" s="301"/>
      <c r="L79" s="371"/>
      <c r="M79" s="372"/>
      <c r="O79" s="138"/>
    </row>
    <row r="80" spans="1:17">
      <c r="A80" s="24" t="s">
        <v>54</v>
      </c>
      <c r="B80" s="24"/>
      <c r="C80" s="24"/>
      <c r="D80" s="24"/>
      <c r="E80" s="25" t="s">
        <v>33</v>
      </c>
      <c r="F80" s="109" t="s">
        <v>471</v>
      </c>
      <c r="G80" s="389">
        <v>4300</v>
      </c>
      <c r="H80" s="102">
        <v>200</v>
      </c>
      <c r="I80" s="219">
        <f t="shared" ref="I80:I82" si="5">+G80/H80</f>
        <v>21.5</v>
      </c>
      <c r="J80" s="102" t="s">
        <v>467</v>
      </c>
      <c r="K80" s="418">
        <v>15</v>
      </c>
      <c r="L80" s="386"/>
      <c r="M80" s="385">
        <f t="shared" ref="M80:M82" si="6">ROUND(K80*L80,2)</f>
        <v>0</v>
      </c>
      <c r="O80" s="138"/>
    </row>
    <row r="81" spans="1:17">
      <c r="A81" s="24" t="s">
        <v>76</v>
      </c>
      <c r="B81" s="24"/>
      <c r="C81" s="24"/>
      <c r="D81" s="24"/>
      <c r="E81" s="25" t="s">
        <v>37</v>
      </c>
      <c r="F81" s="109" t="s">
        <v>471</v>
      </c>
      <c r="G81" s="389">
        <v>4300</v>
      </c>
      <c r="H81" s="102">
        <v>200</v>
      </c>
      <c r="I81" s="219">
        <f t="shared" si="5"/>
        <v>21.5</v>
      </c>
      <c r="J81" s="102" t="s">
        <v>468</v>
      </c>
      <c r="K81" s="418">
        <v>15</v>
      </c>
      <c r="L81" s="386"/>
      <c r="M81" s="385">
        <f t="shared" si="6"/>
        <v>0</v>
      </c>
      <c r="O81" s="138"/>
    </row>
    <row r="82" spans="1:17">
      <c r="A82" s="24" t="s">
        <v>77</v>
      </c>
      <c r="B82" s="24"/>
      <c r="C82" s="24"/>
      <c r="D82" s="24"/>
      <c r="E82" s="25" t="s">
        <v>37</v>
      </c>
      <c r="F82" s="109" t="s">
        <v>471</v>
      </c>
      <c r="G82" s="389">
        <v>4300</v>
      </c>
      <c r="H82" s="102">
        <v>1000</v>
      </c>
      <c r="I82" s="219">
        <f t="shared" si="5"/>
        <v>4.3</v>
      </c>
      <c r="J82" s="102" t="s">
        <v>469</v>
      </c>
      <c r="K82" s="418">
        <v>4</v>
      </c>
      <c r="L82" s="386"/>
      <c r="M82" s="385">
        <f t="shared" si="6"/>
        <v>0</v>
      </c>
      <c r="O82" s="138"/>
    </row>
    <row r="83" spans="1:17">
      <c r="A83" s="387"/>
      <c r="B83" s="387"/>
      <c r="C83" s="387"/>
      <c r="D83" s="387"/>
      <c r="E83" s="160" t="s">
        <v>83</v>
      </c>
      <c r="F83" s="380"/>
      <c r="G83" s="390"/>
      <c r="H83" s="362"/>
      <c r="I83" s="238"/>
      <c r="J83" s="362"/>
      <c r="K83" s="305"/>
      <c r="L83" s="138"/>
      <c r="M83" s="137"/>
      <c r="O83" s="138"/>
    </row>
    <row r="84" spans="1:17">
      <c r="A84" s="387"/>
      <c r="B84" s="387"/>
      <c r="C84" s="387"/>
      <c r="D84" s="387"/>
      <c r="E84" s="161" t="s">
        <v>84</v>
      </c>
      <c r="F84" s="380"/>
      <c r="G84" s="390"/>
      <c r="H84" s="362"/>
      <c r="I84" s="238"/>
      <c r="J84" s="362"/>
      <c r="K84" s="305"/>
      <c r="L84" s="138"/>
      <c r="M84" s="137"/>
      <c r="O84" s="138"/>
    </row>
    <row r="85" spans="1:17">
      <c r="A85" s="378" t="s">
        <v>78</v>
      </c>
      <c r="B85" s="387"/>
      <c r="C85" s="387"/>
      <c r="D85" s="387"/>
      <c r="E85" s="379"/>
      <c r="F85" s="361"/>
      <c r="G85" s="395"/>
      <c r="H85" s="363"/>
      <c r="I85" s="313"/>
      <c r="J85" s="363"/>
      <c r="K85" s="301"/>
      <c r="L85" s="371"/>
      <c r="M85" s="372"/>
      <c r="O85" s="138"/>
    </row>
    <row r="86" spans="1:17">
      <c r="A86" s="33" t="s">
        <v>801</v>
      </c>
      <c r="B86" s="24"/>
      <c r="C86" s="24"/>
      <c r="D86" s="24"/>
      <c r="E86" s="26"/>
      <c r="F86" s="132"/>
      <c r="G86" s="395"/>
      <c r="H86" s="35"/>
      <c r="I86" s="313"/>
      <c r="J86" s="35"/>
      <c r="K86" s="301"/>
      <c r="L86" s="371"/>
      <c r="M86" s="372"/>
      <c r="O86" s="138"/>
    </row>
    <row r="87" spans="1:17">
      <c r="A87" s="24" t="s">
        <v>54</v>
      </c>
      <c r="B87" s="24"/>
      <c r="C87" s="24"/>
      <c r="D87" s="24"/>
      <c r="E87" s="25" t="s">
        <v>33</v>
      </c>
      <c r="F87" s="109" t="s">
        <v>471</v>
      </c>
      <c r="G87" s="389">
        <v>8500</v>
      </c>
      <c r="H87" s="23" t="s">
        <v>79</v>
      </c>
      <c r="I87" s="219">
        <v>100</v>
      </c>
      <c r="J87" s="23" t="s">
        <v>80</v>
      </c>
      <c r="K87" s="304">
        <v>25</v>
      </c>
      <c r="L87" s="386"/>
      <c r="M87" s="385">
        <f t="shared" ref="M87:M89" si="7">ROUND(K87*L87,2)</f>
        <v>0</v>
      </c>
      <c r="O87" s="138"/>
      <c r="Q87" s="432"/>
    </row>
    <row r="88" spans="1:17">
      <c r="A88" s="24" t="s">
        <v>36</v>
      </c>
      <c r="B88" s="24"/>
      <c r="C88" s="24"/>
      <c r="D88" s="24"/>
      <c r="E88" s="25" t="s">
        <v>37</v>
      </c>
      <c r="F88" s="109" t="s">
        <v>471</v>
      </c>
      <c r="G88" s="389">
        <v>8500</v>
      </c>
      <c r="H88" s="23" t="s">
        <v>79</v>
      </c>
      <c r="I88" s="219">
        <v>100</v>
      </c>
      <c r="J88" s="23" t="s">
        <v>80</v>
      </c>
      <c r="K88" s="304">
        <v>25</v>
      </c>
      <c r="L88" s="386"/>
      <c r="M88" s="385">
        <f t="shared" si="7"/>
        <v>0</v>
      </c>
      <c r="O88" s="138"/>
      <c r="Q88" s="432"/>
    </row>
    <row r="89" spans="1:17">
      <c r="A89" s="24" t="s">
        <v>81</v>
      </c>
      <c r="B89" s="24"/>
      <c r="C89" s="24"/>
      <c r="D89" s="24"/>
      <c r="E89" s="25" t="s">
        <v>37</v>
      </c>
      <c r="F89" s="109" t="s">
        <v>471</v>
      </c>
      <c r="G89" s="389">
        <v>8500</v>
      </c>
      <c r="H89" s="23" t="s">
        <v>82</v>
      </c>
      <c r="I89" s="219">
        <v>30</v>
      </c>
      <c r="J89" s="23" t="s">
        <v>803</v>
      </c>
      <c r="K89" s="304">
        <v>6</v>
      </c>
      <c r="L89" s="386"/>
      <c r="M89" s="385">
        <f t="shared" si="7"/>
        <v>0</v>
      </c>
      <c r="O89" s="138"/>
      <c r="Q89" s="432"/>
    </row>
    <row r="90" spans="1:17">
      <c r="A90" s="24"/>
      <c r="B90" s="24"/>
      <c r="C90" s="24"/>
      <c r="D90" s="24"/>
      <c r="E90" s="26"/>
      <c r="F90" s="36" t="s">
        <v>83</v>
      </c>
      <c r="G90" s="390"/>
      <c r="H90" s="37"/>
      <c r="I90" s="238"/>
      <c r="J90" s="37"/>
      <c r="K90" s="305"/>
      <c r="L90" s="138"/>
      <c r="M90" s="137"/>
      <c r="O90" s="138"/>
    </row>
    <row r="91" spans="1:17">
      <c r="A91" s="24"/>
      <c r="B91" s="24"/>
      <c r="C91" s="24"/>
      <c r="D91" s="24"/>
      <c r="E91" s="26"/>
      <c r="F91" s="38" t="s">
        <v>84</v>
      </c>
      <c r="G91" s="390"/>
      <c r="H91" s="37"/>
      <c r="I91" s="238"/>
      <c r="J91" s="37"/>
      <c r="K91" s="305"/>
      <c r="L91" s="138"/>
      <c r="M91" s="137"/>
      <c r="O91" s="138"/>
    </row>
    <row r="92" spans="1:17">
      <c r="A92" s="378" t="s">
        <v>470</v>
      </c>
      <c r="B92" s="103"/>
      <c r="C92" s="103"/>
      <c r="D92" s="103"/>
      <c r="E92" s="104"/>
      <c r="F92" s="105"/>
      <c r="G92" s="234"/>
      <c r="H92" s="106"/>
      <c r="I92" s="308"/>
      <c r="J92" s="106"/>
      <c r="K92" s="307"/>
      <c r="L92" s="138"/>
      <c r="M92" s="137"/>
      <c r="O92" s="138"/>
    </row>
    <row r="93" spans="1:17">
      <c r="A93" s="388" t="s">
        <v>54</v>
      </c>
      <c r="B93" s="107"/>
      <c r="C93" s="107"/>
      <c r="D93" s="107"/>
      <c r="E93" s="108" t="s">
        <v>33</v>
      </c>
      <c r="F93" s="109" t="s">
        <v>471</v>
      </c>
      <c r="G93" s="229"/>
      <c r="H93" s="102">
        <v>100</v>
      </c>
      <c r="I93" s="219">
        <f t="shared" ref="I93:I97" si="8">+G93/H93</f>
        <v>0</v>
      </c>
      <c r="J93" s="102">
        <v>400</v>
      </c>
      <c r="K93" s="418" t="s">
        <v>30</v>
      </c>
      <c r="L93" s="377" t="s">
        <v>579</v>
      </c>
      <c r="M93" s="285" t="s">
        <v>580</v>
      </c>
      <c r="O93" s="138"/>
    </row>
    <row r="94" spans="1:17" ht="15">
      <c r="A94" s="388" t="s">
        <v>472</v>
      </c>
      <c r="B94" s="107"/>
      <c r="C94" s="107"/>
      <c r="D94" s="107"/>
      <c r="E94" s="108" t="s">
        <v>37</v>
      </c>
      <c r="F94" s="109" t="s">
        <v>471</v>
      </c>
      <c r="G94" s="229"/>
      <c r="H94" s="102">
        <v>100</v>
      </c>
      <c r="I94" s="219">
        <f t="shared" si="8"/>
        <v>0</v>
      </c>
      <c r="J94" s="102">
        <v>400</v>
      </c>
      <c r="K94" s="418" t="s">
        <v>30</v>
      </c>
      <c r="L94" s="377" t="s">
        <v>579</v>
      </c>
      <c r="M94" s="285" t="s">
        <v>580</v>
      </c>
      <c r="O94" s="138"/>
    </row>
    <row r="95" spans="1:17">
      <c r="A95" s="388" t="s">
        <v>473</v>
      </c>
      <c r="B95" s="107"/>
      <c r="C95" s="107"/>
      <c r="D95" s="107"/>
      <c r="E95" s="110" t="s">
        <v>51</v>
      </c>
      <c r="F95" s="109" t="s">
        <v>471</v>
      </c>
      <c r="G95" s="229"/>
      <c r="H95" s="102">
        <v>2000</v>
      </c>
      <c r="I95" s="219">
        <f t="shared" si="8"/>
        <v>0</v>
      </c>
      <c r="J95" s="113">
        <v>8000</v>
      </c>
      <c r="K95" s="418" t="s">
        <v>30</v>
      </c>
      <c r="L95" s="377" t="s">
        <v>579</v>
      </c>
      <c r="M95" s="285" t="s">
        <v>580</v>
      </c>
      <c r="O95" s="138"/>
    </row>
    <row r="96" spans="1:17">
      <c r="A96" s="388" t="s">
        <v>474</v>
      </c>
      <c r="B96" s="107"/>
      <c r="C96" s="107"/>
      <c r="D96" s="107"/>
      <c r="E96" s="110" t="s">
        <v>53</v>
      </c>
      <c r="F96" s="109" t="s">
        <v>471</v>
      </c>
      <c r="G96" s="229"/>
      <c r="H96" s="102">
        <v>4000</v>
      </c>
      <c r="I96" s="219">
        <f t="shared" si="8"/>
        <v>0</v>
      </c>
      <c r="J96" s="102">
        <v>8000</v>
      </c>
      <c r="K96" s="418" t="s">
        <v>30</v>
      </c>
      <c r="L96" s="377" t="s">
        <v>579</v>
      </c>
      <c r="M96" s="285" t="s">
        <v>580</v>
      </c>
      <c r="O96" s="138"/>
    </row>
    <row r="97" spans="1:17">
      <c r="A97" s="388" t="s">
        <v>762</v>
      </c>
      <c r="B97" s="107"/>
      <c r="C97" s="107"/>
      <c r="D97" s="107"/>
      <c r="E97" s="110" t="s">
        <v>763</v>
      </c>
      <c r="F97" s="109" t="s">
        <v>466</v>
      </c>
      <c r="G97" s="229"/>
      <c r="H97" s="102">
        <v>1000</v>
      </c>
      <c r="I97" s="219">
        <f t="shared" si="8"/>
        <v>0</v>
      </c>
      <c r="J97" s="102">
        <v>8000</v>
      </c>
      <c r="K97" s="418" t="s">
        <v>30</v>
      </c>
      <c r="L97" s="377" t="s">
        <v>579</v>
      </c>
      <c r="M97" s="285" t="s">
        <v>580</v>
      </c>
      <c r="O97" s="138"/>
      <c r="Q97" s="432"/>
    </row>
    <row r="98" spans="1:17">
      <c r="A98" s="387"/>
      <c r="B98" s="387"/>
      <c r="C98" s="387"/>
      <c r="D98" s="387"/>
      <c r="E98" s="379"/>
      <c r="F98" s="380"/>
      <c r="G98" s="230"/>
      <c r="H98" s="362"/>
      <c r="I98" s="238"/>
      <c r="J98" s="362"/>
      <c r="K98" s="305"/>
      <c r="L98" s="138"/>
      <c r="M98" s="137"/>
      <c r="O98" s="138"/>
    </row>
    <row r="99" spans="1:17">
      <c r="A99" s="378" t="s">
        <v>85</v>
      </c>
      <c r="B99" s="387"/>
      <c r="C99" s="387"/>
      <c r="D99" s="387"/>
      <c r="E99" s="379"/>
      <c r="F99" s="361"/>
      <c r="G99" s="395"/>
      <c r="H99" s="363"/>
      <c r="I99" s="313"/>
      <c r="J99" s="363"/>
      <c r="K99" s="301"/>
      <c r="L99" s="371"/>
      <c r="M99" s="372"/>
      <c r="O99" s="138"/>
    </row>
    <row r="100" spans="1:17">
      <c r="A100" s="388" t="s">
        <v>86</v>
      </c>
      <c r="B100" s="387"/>
      <c r="C100" s="387"/>
      <c r="D100" s="387"/>
      <c r="E100" s="381" t="s">
        <v>51</v>
      </c>
      <c r="F100" s="382" t="s">
        <v>45</v>
      </c>
      <c r="G100" s="389"/>
      <c r="H100" s="383">
        <v>500</v>
      </c>
      <c r="I100" s="219">
        <f t="shared" ref="I100:I105" si="9">+G100/H100</f>
        <v>0</v>
      </c>
      <c r="J100" s="383">
        <v>2000</v>
      </c>
      <c r="K100" s="418" t="s">
        <v>30</v>
      </c>
      <c r="L100" s="377" t="s">
        <v>579</v>
      </c>
      <c r="M100" s="285" t="s">
        <v>580</v>
      </c>
      <c r="O100" s="138"/>
    </row>
    <row r="101" spans="1:17">
      <c r="A101" s="388" t="s">
        <v>54</v>
      </c>
      <c r="B101" s="387"/>
      <c r="C101" s="387"/>
      <c r="D101" s="387"/>
      <c r="E101" s="381" t="s">
        <v>33</v>
      </c>
      <c r="F101" s="382" t="s">
        <v>45</v>
      </c>
      <c r="G101" s="389"/>
      <c r="H101" s="383">
        <v>100</v>
      </c>
      <c r="I101" s="219">
        <f t="shared" si="9"/>
        <v>0</v>
      </c>
      <c r="J101" s="383">
        <v>400</v>
      </c>
      <c r="K101" s="418" t="s">
        <v>30</v>
      </c>
      <c r="L101" s="377" t="s">
        <v>579</v>
      </c>
      <c r="M101" s="285" t="s">
        <v>580</v>
      </c>
      <c r="O101" s="138"/>
    </row>
    <row r="102" spans="1:17">
      <c r="A102" s="388" t="s">
        <v>87</v>
      </c>
      <c r="B102" s="387"/>
      <c r="C102" s="387"/>
      <c r="D102" s="387"/>
      <c r="E102" s="381" t="s">
        <v>88</v>
      </c>
      <c r="F102" s="382" t="s">
        <v>45</v>
      </c>
      <c r="G102" s="389"/>
      <c r="H102" s="383">
        <v>500</v>
      </c>
      <c r="I102" s="219">
        <f t="shared" si="9"/>
        <v>0</v>
      </c>
      <c r="J102" s="39">
        <v>2000</v>
      </c>
      <c r="K102" s="418" t="s">
        <v>30</v>
      </c>
      <c r="L102" s="377" t="s">
        <v>579</v>
      </c>
      <c r="M102" s="285" t="s">
        <v>580</v>
      </c>
      <c r="O102" s="138"/>
    </row>
    <row r="103" spans="1:17" s="393" customFormat="1" ht="13.35" customHeight="1">
      <c r="A103" s="388" t="s">
        <v>48</v>
      </c>
      <c r="B103" s="107"/>
      <c r="C103" s="107"/>
      <c r="D103" s="107"/>
      <c r="E103" s="110" t="s">
        <v>49</v>
      </c>
      <c r="F103" s="109" t="s">
        <v>466</v>
      </c>
      <c r="G103" s="218"/>
      <c r="H103" s="102">
        <v>500</v>
      </c>
      <c r="I103" s="219">
        <f t="shared" si="9"/>
        <v>0</v>
      </c>
      <c r="J103" s="102">
        <v>2000</v>
      </c>
      <c r="K103" s="418" t="s">
        <v>30</v>
      </c>
      <c r="L103" s="377" t="s">
        <v>579</v>
      </c>
      <c r="M103" s="285" t="s">
        <v>580</v>
      </c>
      <c r="N103" s="436"/>
      <c r="O103" s="138"/>
      <c r="P103" s="434"/>
      <c r="Q103" s="437"/>
    </row>
    <row r="104" spans="1:17" s="393" customFormat="1" ht="13.35" customHeight="1">
      <c r="A104" s="388" t="s">
        <v>52</v>
      </c>
      <c r="B104" s="107"/>
      <c r="C104" s="107"/>
      <c r="D104" s="107"/>
      <c r="E104" s="110" t="s">
        <v>53</v>
      </c>
      <c r="F104" s="109" t="s">
        <v>466</v>
      </c>
      <c r="G104" s="218"/>
      <c r="H104" s="102">
        <v>4000</v>
      </c>
      <c r="I104" s="219">
        <f t="shared" si="9"/>
        <v>0</v>
      </c>
      <c r="J104" s="102">
        <v>20000</v>
      </c>
      <c r="K104" s="418" t="s">
        <v>30</v>
      </c>
      <c r="L104" s="377" t="s">
        <v>579</v>
      </c>
      <c r="M104" s="285" t="s">
        <v>580</v>
      </c>
      <c r="N104" s="436"/>
      <c r="O104" s="138"/>
      <c r="P104" s="434"/>
      <c r="Q104" s="437"/>
    </row>
    <row r="105" spans="1:17" s="393" customFormat="1" ht="13.35" customHeight="1">
      <c r="A105" s="388" t="s">
        <v>475</v>
      </c>
      <c r="B105" s="127"/>
      <c r="C105" s="127"/>
      <c r="D105" s="127"/>
      <c r="E105" s="52"/>
      <c r="F105" s="53" t="s">
        <v>466</v>
      </c>
      <c r="G105" s="218"/>
      <c r="H105" s="55">
        <v>4000</v>
      </c>
      <c r="I105" s="219">
        <f t="shared" si="9"/>
        <v>0</v>
      </c>
      <c r="J105" s="162">
        <v>20000</v>
      </c>
      <c r="K105" s="418" t="s">
        <v>30</v>
      </c>
      <c r="L105" s="377" t="s">
        <v>579</v>
      </c>
      <c r="M105" s="285" t="s">
        <v>580</v>
      </c>
      <c r="N105" s="436"/>
      <c r="O105" s="138"/>
      <c r="P105" s="434"/>
      <c r="Q105" s="437"/>
    </row>
    <row r="106" spans="1:17" s="393" customFormat="1" ht="13.35" customHeight="1">
      <c r="A106" s="388" t="s">
        <v>476</v>
      </c>
      <c r="B106" s="127"/>
      <c r="C106" s="127"/>
      <c r="D106" s="127"/>
      <c r="E106" s="111"/>
      <c r="F106" s="368"/>
      <c r="G106" s="231"/>
      <c r="H106" s="369"/>
      <c r="I106" s="308"/>
      <c r="J106" s="369"/>
      <c r="K106" s="308"/>
      <c r="L106" s="529"/>
      <c r="M106" s="208"/>
      <c r="N106" s="436"/>
      <c r="O106" s="149"/>
      <c r="P106" s="434"/>
      <c r="Q106" s="437"/>
    </row>
    <row r="107" spans="1:17">
      <c r="A107" s="11"/>
      <c r="B107" s="11"/>
      <c r="C107" s="11"/>
      <c r="D107" s="11"/>
      <c r="E107" s="365"/>
      <c r="F107" s="380"/>
      <c r="G107" s="390"/>
      <c r="H107" s="362"/>
      <c r="I107" s="238"/>
      <c r="J107" s="34"/>
      <c r="K107" s="305"/>
      <c r="L107" s="141"/>
      <c r="M107" s="137"/>
      <c r="O107" s="141"/>
    </row>
    <row r="108" spans="1:17">
      <c r="A108" s="387"/>
      <c r="B108" s="387"/>
      <c r="C108" s="387"/>
      <c r="D108" s="387"/>
      <c r="E108" s="379"/>
      <c r="F108" s="380"/>
      <c r="G108" s="230"/>
      <c r="H108" s="362"/>
      <c r="I108" s="238"/>
      <c r="J108" s="362"/>
      <c r="K108" s="305"/>
      <c r="L108" s="138"/>
      <c r="M108" s="137"/>
      <c r="O108" s="138"/>
    </row>
    <row r="109" spans="1:17">
      <c r="A109" s="378" t="s">
        <v>564</v>
      </c>
      <c r="B109" s="387"/>
      <c r="C109" s="387"/>
      <c r="D109" s="387"/>
      <c r="E109" s="379"/>
      <c r="F109" s="361"/>
      <c r="G109" s="395"/>
      <c r="H109" s="363"/>
      <c r="I109" s="313"/>
      <c r="J109" s="363"/>
      <c r="K109" s="301"/>
      <c r="L109" s="371"/>
      <c r="M109" s="372"/>
      <c r="O109" s="138"/>
    </row>
    <row r="110" spans="1:17">
      <c r="A110" s="378" t="s">
        <v>89</v>
      </c>
      <c r="B110" s="387"/>
      <c r="C110" s="387"/>
      <c r="D110" s="387"/>
      <c r="E110" s="379"/>
      <c r="F110" s="361"/>
      <c r="G110" s="395"/>
      <c r="H110" s="363"/>
      <c r="I110" s="313"/>
      <c r="J110" s="363"/>
      <c r="K110" s="301"/>
      <c r="L110" s="371"/>
      <c r="M110" s="372"/>
      <c r="O110" s="138"/>
    </row>
    <row r="111" spans="1:17">
      <c r="A111" s="33" t="s">
        <v>90</v>
      </c>
      <c r="B111" s="24"/>
      <c r="C111" s="24"/>
      <c r="D111" s="24"/>
      <c r="E111" s="26"/>
      <c r="F111" s="132"/>
      <c r="G111" s="395"/>
      <c r="H111" s="35"/>
      <c r="I111" s="313"/>
      <c r="J111" s="35"/>
      <c r="K111" s="301"/>
      <c r="L111" s="371"/>
      <c r="M111" s="372"/>
      <c r="O111" s="138"/>
    </row>
    <row r="112" spans="1:17">
      <c r="A112" s="24" t="s">
        <v>91</v>
      </c>
      <c r="B112" s="24"/>
      <c r="C112" s="24"/>
      <c r="D112" s="24"/>
      <c r="E112" s="25" t="s">
        <v>92</v>
      </c>
      <c r="F112" s="22" t="s">
        <v>73</v>
      </c>
      <c r="G112" s="389">
        <v>750</v>
      </c>
      <c r="H112" s="23">
        <v>5000</v>
      </c>
      <c r="I112" s="219">
        <f>+K112*4</f>
        <v>4</v>
      </c>
      <c r="J112" s="40">
        <v>5000</v>
      </c>
      <c r="K112" s="304">
        <v>1</v>
      </c>
      <c r="L112" s="386"/>
      <c r="M112" s="385">
        <f t="shared" ref="M112:M121" si="10">ROUND(K112*L112,2)</f>
        <v>0</v>
      </c>
      <c r="O112" s="138"/>
      <c r="Q112" s="432"/>
    </row>
    <row r="113" spans="1:17">
      <c r="A113" s="24" t="s">
        <v>93</v>
      </c>
      <c r="B113" s="24"/>
      <c r="C113" s="24"/>
      <c r="D113" s="24"/>
      <c r="E113" s="25" t="s">
        <v>51</v>
      </c>
      <c r="F113" s="22" t="s">
        <v>73</v>
      </c>
      <c r="G113" s="389">
        <v>750</v>
      </c>
      <c r="H113" s="23">
        <v>5000</v>
      </c>
      <c r="I113" s="219">
        <f t="shared" ref="I113:I121" si="11">+K113*4</f>
        <v>4</v>
      </c>
      <c r="J113" s="40">
        <v>5000</v>
      </c>
      <c r="K113" s="304">
        <v>1</v>
      </c>
      <c r="L113" s="386"/>
      <c r="M113" s="385">
        <f t="shared" si="10"/>
        <v>0</v>
      </c>
      <c r="O113" s="138"/>
      <c r="Q113" s="432"/>
    </row>
    <row r="114" spans="1:17">
      <c r="A114" s="24" t="s">
        <v>94</v>
      </c>
      <c r="B114" s="24"/>
      <c r="C114" s="24"/>
      <c r="D114" s="24"/>
      <c r="E114" s="25" t="s">
        <v>51</v>
      </c>
      <c r="F114" s="22" t="s">
        <v>73</v>
      </c>
      <c r="G114" s="389">
        <v>750</v>
      </c>
      <c r="H114" s="23">
        <v>3000</v>
      </c>
      <c r="I114" s="219">
        <f t="shared" si="11"/>
        <v>4</v>
      </c>
      <c r="J114" s="40">
        <v>10000</v>
      </c>
      <c r="K114" s="304">
        <v>1</v>
      </c>
      <c r="L114" s="386"/>
      <c r="M114" s="385">
        <f t="shared" si="10"/>
        <v>0</v>
      </c>
      <c r="O114" s="138"/>
      <c r="Q114" s="432"/>
    </row>
    <row r="115" spans="1:17">
      <c r="A115" s="24" t="s">
        <v>565</v>
      </c>
      <c r="B115" s="24"/>
      <c r="C115" s="24"/>
      <c r="D115" s="24"/>
      <c r="E115" s="25" t="s">
        <v>95</v>
      </c>
      <c r="F115" s="22" t="s">
        <v>73</v>
      </c>
      <c r="G115" s="389">
        <v>750</v>
      </c>
      <c r="H115" s="23">
        <v>3000</v>
      </c>
      <c r="I115" s="219">
        <f t="shared" si="11"/>
        <v>4</v>
      </c>
      <c r="J115" s="23">
        <v>10000</v>
      </c>
      <c r="K115" s="304">
        <v>1</v>
      </c>
      <c r="L115" s="386"/>
      <c r="M115" s="385">
        <f t="shared" si="10"/>
        <v>0</v>
      </c>
      <c r="O115" s="138"/>
      <c r="Q115" s="432"/>
    </row>
    <row r="116" spans="1:17">
      <c r="A116" s="24" t="s">
        <v>96</v>
      </c>
      <c r="B116" s="24"/>
      <c r="C116" s="24"/>
      <c r="D116" s="24"/>
      <c r="E116" s="32" t="s">
        <v>97</v>
      </c>
      <c r="F116" s="22" t="s">
        <v>73</v>
      </c>
      <c r="G116" s="389">
        <v>750</v>
      </c>
      <c r="H116" s="23">
        <v>3000</v>
      </c>
      <c r="I116" s="219">
        <f t="shared" si="11"/>
        <v>4</v>
      </c>
      <c r="J116" s="23">
        <v>10000</v>
      </c>
      <c r="K116" s="304">
        <v>1</v>
      </c>
      <c r="L116" s="386"/>
      <c r="M116" s="385">
        <f t="shared" si="10"/>
        <v>0</v>
      </c>
      <c r="O116" s="138"/>
      <c r="Q116" s="432"/>
    </row>
    <row r="117" spans="1:17">
      <c r="A117" s="24" t="s">
        <v>52</v>
      </c>
      <c r="B117" s="24"/>
      <c r="C117" s="24"/>
      <c r="D117" s="24"/>
      <c r="E117" s="25" t="s">
        <v>53</v>
      </c>
      <c r="F117" s="22" t="s">
        <v>73</v>
      </c>
      <c r="G117" s="389">
        <v>750</v>
      </c>
      <c r="H117" s="23">
        <v>10000</v>
      </c>
      <c r="I117" s="219">
        <f t="shared" si="11"/>
        <v>4</v>
      </c>
      <c r="J117" s="23">
        <v>40000</v>
      </c>
      <c r="K117" s="304">
        <v>1</v>
      </c>
      <c r="L117" s="386"/>
      <c r="M117" s="385">
        <f t="shared" si="10"/>
        <v>0</v>
      </c>
      <c r="O117" s="138"/>
      <c r="Q117" s="432"/>
    </row>
    <row r="118" spans="1:17">
      <c r="A118" s="24" t="s">
        <v>54</v>
      </c>
      <c r="B118" s="24"/>
      <c r="C118" s="24"/>
      <c r="D118" s="24"/>
      <c r="E118" s="32" t="s">
        <v>33</v>
      </c>
      <c r="F118" s="22" t="s">
        <v>45</v>
      </c>
      <c r="G118" s="389">
        <v>2400</v>
      </c>
      <c r="H118" s="23">
        <v>500</v>
      </c>
      <c r="I118" s="219">
        <f t="shared" si="11"/>
        <v>80</v>
      </c>
      <c r="J118" s="40">
        <v>2000</v>
      </c>
      <c r="K118" s="304">
        <v>20</v>
      </c>
      <c r="L118" s="386"/>
      <c r="M118" s="385">
        <f t="shared" si="10"/>
        <v>0</v>
      </c>
      <c r="O118" s="138"/>
      <c r="Q118" s="432"/>
    </row>
    <row r="119" spans="1:17">
      <c r="A119" s="24" t="s">
        <v>36</v>
      </c>
      <c r="B119" s="24"/>
      <c r="C119" s="24"/>
      <c r="D119" s="24"/>
      <c r="E119" s="32" t="s">
        <v>37</v>
      </c>
      <c r="F119" s="22" t="s">
        <v>45</v>
      </c>
      <c r="G119" s="389">
        <v>2400</v>
      </c>
      <c r="H119" s="23">
        <v>500</v>
      </c>
      <c r="I119" s="219">
        <f t="shared" si="11"/>
        <v>80</v>
      </c>
      <c r="J119" s="40">
        <v>2000</v>
      </c>
      <c r="K119" s="304">
        <v>20</v>
      </c>
      <c r="L119" s="386"/>
      <c r="M119" s="385">
        <f t="shared" si="10"/>
        <v>0</v>
      </c>
      <c r="O119" s="138"/>
      <c r="Q119" s="432"/>
    </row>
    <row r="120" spans="1:17">
      <c r="A120" s="24" t="s">
        <v>98</v>
      </c>
      <c r="B120" s="24"/>
      <c r="C120" s="24"/>
      <c r="D120" s="24"/>
      <c r="E120" s="32" t="s">
        <v>37</v>
      </c>
      <c r="F120" s="22" t="s">
        <v>45</v>
      </c>
      <c r="G120" s="389">
        <v>2400</v>
      </c>
      <c r="H120" s="23">
        <v>10000</v>
      </c>
      <c r="I120" s="219">
        <f t="shared" si="11"/>
        <v>12</v>
      </c>
      <c r="J120" s="40">
        <v>20000</v>
      </c>
      <c r="K120" s="304">
        <v>3</v>
      </c>
      <c r="L120" s="386"/>
      <c r="M120" s="385">
        <f t="shared" si="10"/>
        <v>0</v>
      </c>
      <c r="O120" s="138"/>
      <c r="Q120" s="432"/>
    </row>
    <row r="121" spans="1:17">
      <c r="A121" s="24" t="s">
        <v>99</v>
      </c>
      <c r="B121" s="24"/>
      <c r="C121" s="24"/>
      <c r="D121" s="24"/>
      <c r="E121" s="25" t="s">
        <v>100</v>
      </c>
      <c r="F121" s="22" t="s">
        <v>45</v>
      </c>
      <c r="G121" s="389">
        <v>2400</v>
      </c>
      <c r="H121" s="23">
        <v>2000</v>
      </c>
      <c r="I121" s="219">
        <f t="shared" si="11"/>
        <v>8</v>
      </c>
      <c r="J121" s="40">
        <v>8000</v>
      </c>
      <c r="K121" s="304">
        <v>2</v>
      </c>
      <c r="L121" s="386"/>
      <c r="M121" s="385">
        <f t="shared" si="10"/>
        <v>0</v>
      </c>
      <c r="O121" s="138"/>
      <c r="Q121" s="432"/>
    </row>
    <row r="122" spans="1:17">
      <c r="A122" s="387"/>
      <c r="B122" s="387"/>
      <c r="C122" s="387"/>
      <c r="D122" s="387"/>
      <c r="E122" s="379"/>
      <c r="F122" s="380"/>
      <c r="G122" s="390"/>
      <c r="H122" s="362"/>
      <c r="I122" s="238"/>
      <c r="J122" s="362"/>
      <c r="K122" s="309"/>
      <c r="L122" s="128"/>
      <c r="M122" s="137"/>
      <c r="O122" s="138"/>
    </row>
    <row r="123" spans="1:17">
      <c r="A123" s="378" t="s">
        <v>101</v>
      </c>
      <c r="B123" s="387"/>
      <c r="C123" s="387"/>
      <c r="D123" s="387"/>
      <c r="E123" s="379"/>
      <c r="F123" s="361"/>
      <c r="G123" s="395"/>
      <c r="H123" s="363"/>
      <c r="I123" s="313"/>
      <c r="J123" s="363"/>
      <c r="K123" s="301"/>
      <c r="L123" s="371"/>
      <c r="M123" s="372"/>
      <c r="O123" s="138"/>
    </row>
    <row r="124" spans="1:17">
      <c r="A124" s="387" t="s">
        <v>102</v>
      </c>
      <c r="B124" s="387"/>
      <c r="C124" s="387"/>
      <c r="D124" s="387"/>
      <c r="E124" s="381"/>
      <c r="F124" s="382" t="s">
        <v>103</v>
      </c>
      <c r="G124" s="389"/>
      <c r="H124" s="383" t="s">
        <v>816</v>
      </c>
      <c r="I124" s="219">
        <v>68</v>
      </c>
      <c r="J124" s="383">
        <v>0.25</v>
      </c>
      <c r="K124" s="418">
        <v>17</v>
      </c>
      <c r="L124" s="472"/>
      <c r="M124" s="385">
        <f t="shared" ref="M124:M125" si="12">ROUND(K124*L124,2)</f>
        <v>0</v>
      </c>
      <c r="O124" s="138"/>
      <c r="Q124" s="432"/>
    </row>
    <row r="125" spans="1:17">
      <c r="A125" s="387" t="s">
        <v>104</v>
      </c>
      <c r="B125" s="387"/>
      <c r="C125" s="387"/>
      <c r="D125" s="387"/>
      <c r="E125" s="381"/>
      <c r="F125" s="382" t="s">
        <v>103</v>
      </c>
      <c r="G125" s="389"/>
      <c r="H125" s="383" t="s">
        <v>816</v>
      </c>
      <c r="I125" s="219">
        <v>68</v>
      </c>
      <c r="J125" s="383">
        <v>0.25</v>
      </c>
      <c r="K125" s="418">
        <v>17</v>
      </c>
      <c r="L125" s="472"/>
      <c r="M125" s="385">
        <f t="shared" si="12"/>
        <v>0</v>
      </c>
      <c r="O125" s="138"/>
      <c r="Q125" s="432"/>
    </row>
    <row r="126" spans="1:17">
      <c r="A126" s="387" t="s">
        <v>817</v>
      </c>
      <c r="B126" s="387"/>
      <c r="C126" s="387"/>
      <c r="D126" s="387"/>
      <c r="E126" s="381"/>
      <c r="F126" s="382" t="s">
        <v>819</v>
      </c>
      <c r="G126" s="389"/>
      <c r="H126" s="383"/>
      <c r="I126" s="219">
        <v>0</v>
      </c>
      <c r="J126" s="383"/>
      <c r="K126" s="418" t="s">
        <v>30</v>
      </c>
      <c r="L126" s="377" t="s">
        <v>579</v>
      </c>
      <c r="M126" s="285" t="s">
        <v>580</v>
      </c>
      <c r="O126" s="138"/>
      <c r="Q126" s="432"/>
    </row>
    <row r="127" spans="1:17">
      <c r="A127" s="387"/>
      <c r="B127" s="387"/>
      <c r="C127" s="387"/>
      <c r="D127" s="11"/>
      <c r="E127" s="45" t="s">
        <v>818</v>
      </c>
      <c r="F127" s="132"/>
      <c r="G127" s="390"/>
      <c r="H127" s="362"/>
      <c r="I127" s="238"/>
      <c r="J127" s="362"/>
      <c r="K127" s="305"/>
      <c r="L127" s="138"/>
      <c r="M127" s="137"/>
      <c r="O127" s="138"/>
    </row>
    <row r="128" spans="1:17">
      <c r="A128" s="387"/>
      <c r="B128" s="387"/>
      <c r="C128" s="387"/>
      <c r="D128" s="387"/>
      <c r="E128" s="379" t="s">
        <v>782</v>
      </c>
      <c r="F128" s="380"/>
      <c r="G128" s="390"/>
      <c r="H128" s="362"/>
      <c r="I128" s="238"/>
      <c r="J128" s="362"/>
      <c r="K128" s="305"/>
      <c r="L128" s="138"/>
      <c r="M128" s="137"/>
      <c r="O128" s="138"/>
    </row>
    <row r="129" spans="1:23" ht="15" thickBot="1">
      <c r="A129" s="387"/>
      <c r="B129" s="387"/>
      <c r="C129" s="387"/>
      <c r="D129" s="387"/>
      <c r="E129" s="379"/>
      <c r="F129" s="42"/>
      <c r="G129" s="233"/>
      <c r="H129" s="43"/>
      <c r="I129" s="337"/>
      <c r="J129" s="44"/>
      <c r="K129" s="310" t="s">
        <v>21</v>
      </c>
      <c r="L129" s="596">
        <f>SUM(M27:M128)</f>
        <v>0</v>
      </c>
      <c r="M129" s="596"/>
      <c r="N129" s="438"/>
      <c r="O129" s="434"/>
      <c r="Q129" s="368"/>
      <c r="R129" s="154"/>
      <c r="S129" s="150"/>
      <c r="T129" s="150"/>
      <c r="U129" s="150"/>
      <c r="V129" s="155"/>
      <c r="W129" s="192"/>
    </row>
    <row r="130" spans="1:23">
      <c r="A130" s="378" t="s">
        <v>105</v>
      </c>
      <c r="B130" s="387"/>
      <c r="C130" s="387"/>
      <c r="D130" s="387"/>
      <c r="E130" s="379"/>
      <c r="F130" s="361"/>
      <c r="G130" s="395"/>
      <c r="H130" s="387"/>
      <c r="I130" s="313"/>
      <c r="J130" s="387"/>
      <c r="K130" s="301"/>
      <c r="L130" s="130"/>
      <c r="M130" s="372"/>
      <c r="O130" s="140"/>
    </row>
    <row r="131" spans="1:23">
      <c r="A131" s="378"/>
      <c r="B131" s="387"/>
      <c r="C131" s="387"/>
      <c r="D131" s="387"/>
      <c r="E131" s="379"/>
      <c r="F131" s="361"/>
      <c r="G131" s="395"/>
      <c r="H131" s="387"/>
      <c r="I131" s="313"/>
      <c r="J131" s="387"/>
      <c r="K131" s="301"/>
      <c r="L131" s="130"/>
      <c r="M131" s="372"/>
      <c r="O131" s="140"/>
    </row>
    <row r="132" spans="1:23">
      <c r="A132" s="378" t="s">
        <v>106</v>
      </c>
      <c r="B132" s="387"/>
      <c r="C132" s="387"/>
      <c r="D132" s="387"/>
      <c r="E132" s="379"/>
      <c r="F132" s="361"/>
      <c r="G132" s="395"/>
      <c r="H132" s="363"/>
      <c r="I132" s="313"/>
      <c r="J132" s="363"/>
      <c r="K132" s="301"/>
      <c r="L132" s="371"/>
      <c r="M132" s="372"/>
      <c r="O132" s="138"/>
    </row>
    <row r="133" spans="1:23">
      <c r="A133" s="378" t="s">
        <v>477</v>
      </c>
      <c r="B133" s="387"/>
      <c r="C133" s="387"/>
      <c r="D133" s="387"/>
      <c r="E133" s="379"/>
      <c r="F133" s="361"/>
      <c r="G133" s="395"/>
      <c r="H133" s="363"/>
      <c r="I133" s="313"/>
      <c r="J133" s="363"/>
      <c r="K133" s="301"/>
      <c r="L133" s="371"/>
      <c r="M133" s="372"/>
      <c r="O133" s="138"/>
    </row>
    <row r="134" spans="1:23">
      <c r="A134" s="24" t="s">
        <v>107</v>
      </c>
      <c r="B134" s="24"/>
      <c r="C134" s="24"/>
      <c r="D134" s="24"/>
      <c r="E134" s="25" t="s">
        <v>92</v>
      </c>
      <c r="F134" s="163" t="s">
        <v>108</v>
      </c>
      <c r="G134" s="389">
        <v>8100</v>
      </c>
      <c r="H134" s="164">
        <v>1000</v>
      </c>
      <c r="I134" s="219">
        <f>K134*4</f>
        <v>8</v>
      </c>
      <c r="J134" s="23">
        <v>4000</v>
      </c>
      <c r="K134" s="304">
        <v>2</v>
      </c>
      <c r="L134" s="386"/>
      <c r="M134" s="385">
        <f t="shared" ref="M134:M147" si="13">ROUND(K134*L134,2)</f>
        <v>0</v>
      </c>
      <c r="O134" s="137"/>
      <c r="Q134" s="432"/>
    </row>
    <row r="135" spans="1:23">
      <c r="A135" s="24" t="s">
        <v>566</v>
      </c>
      <c r="B135" s="24"/>
      <c r="C135" s="24"/>
      <c r="D135" s="24"/>
      <c r="E135" s="25" t="s">
        <v>51</v>
      </c>
      <c r="F135" s="163" t="s">
        <v>108</v>
      </c>
      <c r="G135" s="389">
        <v>8100</v>
      </c>
      <c r="H135" s="164">
        <v>1000</v>
      </c>
      <c r="I135" s="219">
        <f t="shared" ref="I135:I147" si="14">K135*4</f>
        <v>8</v>
      </c>
      <c r="J135" s="23">
        <v>4000</v>
      </c>
      <c r="K135" s="304">
        <v>2</v>
      </c>
      <c r="L135" s="386"/>
      <c r="M135" s="385">
        <f t="shared" si="13"/>
        <v>0</v>
      </c>
      <c r="O135" s="137"/>
      <c r="Q135" s="432"/>
    </row>
    <row r="136" spans="1:23" s="393" customFormat="1" ht="13.35" customHeight="1">
      <c r="A136" s="24" t="s">
        <v>874</v>
      </c>
      <c r="B136" s="470"/>
      <c r="C136" s="470"/>
      <c r="D136" s="103"/>
      <c r="E136" s="110" t="s">
        <v>51</v>
      </c>
      <c r="F136" s="163" t="s">
        <v>108</v>
      </c>
      <c r="G136" s="389">
        <v>8100</v>
      </c>
      <c r="H136" s="166">
        <v>4000</v>
      </c>
      <c r="I136" s="219">
        <f t="shared" si="14"/>
        <v>4</v>
      </c>
      <c r="J136" s="102">
        <v>16000</v>
      </c>
      <c r="K136" s="304">
        <v>1</v>
      </c>
      <c r="L136" s="386"/>
      <c r="M136" s="385">
        <f t="shared" si="13"/>
        <v>0</v>
      </c>
      <c r="N136" s="436"/>
      <c r="O136" s="137"/>
      <c r="P136" s="434"/>
      <c r="Q136" s="432"/>
    </row>
    <row r="137" spans="1:23">
      <c r="A137" s="24" t="s">
        <v>870</v>
      </c>
      <c r="B137" s="24"/>
      <c r="C137" s="24"/>
      <c r="D137" s="24"/>
      <c r="E137" s="25" t="s">
        <v>111</v>
      </c>
      <c r="F137" s="163" t="s">
        <v>871</v>
      </c>
      <c r="G137" s="389">
        <v>8100</v>
      </c>
      <c r="H137" s="164">
        <v>2000</v>
      </c>
      <c r="I137" s="219">
        <f t="shared" si="14"/>
        <v>8</v>
      </c>
      <c r="J137" s="23">
        <v>4000</v>
      </c>
      <c r="K137" s="304">
        <v>2</v>
      </c>
      <c r="L137" s="386"/>
      <c r="M137" s="385">
        <f t="shared" si="13"/>
        <v>0</v>
      </c>
      <c r="O137" s="137"/>
      <c r="Q137" s="432"/>
    </row>
    <row r="138" spans="1:23" s="393" customFormat="1" ht="13.35" customHeight="1">
      <c r="A138" s="388" t="s">
        <v>478</v>
      </c>
      <c r="B138" s="103"/>
      <c r="C138" s="103"/>
      <c r="D138" s="103"/>
      <c r="E138" s="110" t="s">
        <v>127</v>
      </c>
      <c r="F138" s="165" t="s">
        <v>567</v>
      </c>
      <c r="G138" s="389">
        <v>8100</v>
      </c>
      <c r="H138" s="166">
        <v>2000</v>
      </c>
      <c r="I138" s="219">
        <f t="shared" si="14"/>
        <v>8</v>
      </c>
      <c r="J138" s="102">
        <v>4000</v>
      </c>
      <c r="K138" s="304">
        <v>2</v>
      </c>
      <c r="L138" s="386"/>
      <c r="M138" s="385">
        <f t="shared" si="13"/>
        <v>0</v>
      </c>
      <c r="N138" s="436"/>
      <c r="O138" s="137"/>
      <c r="P138" s="434"/>
      <c r="Q138" s="432"/>
    </row>
    <row r="139" spans="1:23">
      <c r="A139" s="388" t="s">
        <v>568</v>
      </c>
      <c r="B139" s="24"/>
      <c r="C139" s="24"/>
      <c r="D139" s="24"/>
      <c r="E139" s="25" t="s">
        <v>95</v>
      </c>
      <c r="F139" s="163" t="s">
        <v>108</v>
      </c>
      <c r="G139" s="389">
        <v>8100</v>
      </c>
      <c r="H139" s="164">
        <v>2000</v>
      </c>
      <c r="I139" s="219">
        <f t="shared" si="14"/>
        <v>8</v>
      </c>
      <c r="J139" s="23">
        <v>4000</v>
      </c>
      <c r="K139" s="304">
        <v>2</v>
      </c>
      <c r="L139" s="386"/>
      <c r="M139" s="385">
        <f t="shared" si="13"/>
        <v>0</v>
      </c>
      <c r="N139" s="439"/>
      <c r="O139" s="137"/>
      <c r="Q139" s="432"/>
    </row>
    <row r="140" spans="1:23">
      <c r="A140" s="388" t="s">
        <v>112</v>
      </c>
      <c r="B140" s="24"/>
      <c r="C140" s="24"/>
      <c r="D140" s="24"/>
      <c r="E140" s="25" t="s">
        <v>97</v>
      </c>
      <c r="F140" s="163" t="s">
        <v>108</v>
      </c>
      <c r="G140" s="389">
        <v>8100</v>
      </c>
      <c r="H140" s="164">
        <v>2000</v>
      </c>
      <c r="I140" s="219">
        <f t="shared" si="14"/>
        <v>4</v>
      </c>
      <c r="J140" s="23">
        <v>8000</v>
      </c>
      <c r="K140" s="304">
        <v>1</v>
      </c>
      <c r="L140" s="386"/>
      <c r="M140" s="385">
        <f t="shared" si="13"/>
        <v>0</v>
      </c>
      <c r="O140" s="137"/>
      <c r="Q140" s="432"/>
    </row>
    <row r="141" spans="1:23">
      <c r="A141" s="388" t="s">
        <v>52</v>
      </c>
      <c r="B141" s="132"/>
      <c r="C141" s="24"/>
      <c r="D141" s="24"/>
      <c r="E141" s="25" t="s">
        <v>53</v>
      </c>
      <c r="F141" s="163" t="s">
        <v>108</v>
      </c>
      <c r="G141" s="389">
        <v>8100</v>
      </c>
      <c r="H141" s="164">
        <v>10000</v>
      </c>
      <c r="I141" s="219">
        <f t="shared" si="14"/>
        <v>4</v>
      </c>
      <c r="J141" s="23">
        <v>40000</v>
      </c>
      <c r="K141" s="304">
        <v>1</v>
      </c>
      <c r="L141" s="386"/>
      <c r="M141" s="385">
        <f t="shared" si="13"/>
        <v>0</v>
      </c>
      <c r="O141" s="137"/>
      <c r="Q141" s="432"/>
    </row>
    <row r="142" spans="1:23">
      <c r="A142" s="388" t="s">
        <v>113</v>
      </c>
      <c r="B142" s="24"/>
      <c r="C142" s="24"/>
      <c r="D142" s="24"/>
      <c r="E142" s="25" t="s">
        <v>114</v>
      </c>
      <c r="F142" s="163" t="s">
        <v>108</v>
      </c>
      <c r="G142" s="389">
        <v>8100</v>
      </c>
      <c r="H142" s="164">
        <v>10000</v>
      </c>
      <c r="I142" s="219">
        <f t="shared" si="14"/>
        <v>4</v>
      </c>
      <c r="J142" s="164">
        <v>40000</v>
      </c>
      <c r="K142" s="304">
        <v>1</v>
      </c>
      <c r="L142" s="565"/>
      <c r="M142" s="385">
        <f t="shared" si="13"/>
        <v>0</v>
      </c>
      <c r="N142" s="440"/>
      <c r="O142" s="142"/>
      <c r="Q142" s="432"/>
    </row>
    <row r="143" spans="1:23">
      <c r="A143" s="388" t="s">
        <v>115</v>
      </c>
      <c r="B143" s="24"/>
      <c r="C143" s="24"/>
      <c r="D143" s="24"/>
      <c r="E143" s="25" t="s">
        <v>116</v>
      </c>
      <c r="F143" s="163" t="s">
        <v>108</v>
      </c>
      <c r="G143" s="389">
        <v>8100</v>
      </c>
      <c r="H143" s="164">
        <v>20000</v>
      </c>
      <c r="I143" s="219">
        <f t="shared" si="14"/>
        <v>4</v>
      </c>
      <c r="J143" s="23">
        <v>80000</v>
      </c>
      <c r="K143" s="304">
        <v>1</v>
      </c>
      <c r="L143" s="386"/>
      <c r="M143" s="385">
        <f t="shared" si="13"/>
        <v>0</v>
      </c>
      <c r="O143" s="137"/>
      <c r="Q143" s="432"/>
    </row>
    <row r="144" spans="1:23" s="393" customFormat="1" ht="13.35" customHeight="1">
      <c r="A144" s="388" t="s">
        <v>54</v>
      </c>
      <c r="B144" s="107"/>
      <c r="C144" s="107"/>
      <c r="D144" s="107"/>
      <c r="E144" s="110" t="s">
        <v>33</v>
      </c>
      <c r="F144" s="109" t="s">
        <v>466</v>
      </c>
      <c r="G144" s="389">
        <v>14060</v>
      </c>
      <c r="H144" s="102">
        <v>200</v>
      </c>
      <c r="I144" s="219">
        <f t="shared" si="14"/>
        <v>80</v>
      </c>
      <c r="J144" s="102">
        <v>800</v>
      </c>
      <c r="K144" s="304">
        <v>20</v>
      </c>
      <c r="L144" s="386"/>
      <c r="M144" s="385">
        <f t="shared" si="13"/>
        <v>0</v>
      </c>
      <c r="N144" s="436"/>
      <c r="O144" s="137"/>
      <c r="P144" s="434"/>
      <c r="Q144" s="432"/>
    </row>
    <row r="145" spans="1:17" s="393" customFormat="1" ht="13.35" customHeight="1">
      <c r="A145" s="388" t="s">
        <v>472</v>
      </c>
      <c r="B145" s="107"/>
      <c r="C145" s="107"/>
      <c r="D145" s="107"/>
      <c r="E145" s="110" t="s">
        <v>37</v>
      </c>
      <c r="F145" s="109" t="s">
        <v>466</v>
      </c>
      <c r="G145" s="389">
        <v>14060</v>
      </c>
      <c r="H145" s="102">
        <v>400</v>
      </c>
      <c r="I145" s="219">
        <f t="shared" si="14"/>
        <v>80</v>
      </c>
      <c r="J145" s="102">
        <v>1600</v>
      </c>
      <c r="K145" s="304">
        <v>20</v>
      </c>
      <c r="L145" s="386"/>
      <c r="M145" s="385">
        <f t="shared" si="13"/>
        <v>0</v>
      </c>
      <c r="N145" s="436"/>
      <c r="O145" s="137"/>
      <c r="P145" s="434"/>
      <c r="Q145" s="432"/>
    </row>
    <row r="146" spans="1:17" s="393" customFormat="1" ht="13.35" customHeight="1">
      <c r="A146" s="388" t="s">
        <v>479</v>
      </c>
      <c r="B146" s="107"/>
      <c r="C146" s="107"/>
      <c r="D146" s="107"/>
      <c r="E146" s="110" t="s">
        <v>37</v>
      </c>
      <c r="F146" s="109" t="s">
        <v>466</v>
      </c>
      <c r="G146" s="389">
        <v>14060</v>
      </c>
      <c r="H146" s="102">
        <v>1000</v>
      </c>
      <c r="I146" s="219">
        <f t="shared" si="14"/>
        <v>20</v>
      </c>
      <c r="J146" s="102">
        <v>4000</v>
      </c>
      <c r="K146" s="304">
        <v>5</v>
      </c>
      <c r="L146" s="386"/>
      <c r="M146" s="385">
        <f t="shared" si="13"/>
        <v>0</v>
      </c>
      <c r="N146" s="436"/>
      <c r="O146" s="137"/>
      <c r="P146" s="434"/>
      <c r="Q146" s="432"/>
    </row>
    <row r="147" spans="1:17" s="393" customFormat="1" ht="13.35" customHeight="1">
      <c r="A147" s="388" t="s">
        <v>99</v>
      </c>
      <c r="B147" s="107"/>
      <c r="C147" s="107"/>
      <c r="D147" s="107"/>
      <c r="E147" s="110" t="s">
        <v>100</v>
      </c>
      <c r="F147" s="109" t="s">
        <v>466</v>
      </c>
      <c r="G147" s="389">
        <v>14060</v>
      </c>
      <c r="H147" s="102">
        <v>2000</v>
      </c>
      <c r="I147" s="219">
        <f t="shared" si="14"/>
        <v>8</v>
      </c>
      <c r="J147" s="156">
        <v>8000</v>
      </c>
      <c r="K147" s="304">
        <v>2</v>
      </c>
      <c r="L147" s="386"/>
      <c r="M147" s="385">
        <f t="shared" si="13"/>
        <v>0</v>
      </c>
      <c r="N147" s="436"/>
      <c r="O147" s="137"/>
      <c r="P147" s="434"/>
      <c r="Q147" s="432"/>
    </row>
    <row r="148" spans="1:17">
      <c r="A148" s="24"/>
      <c r="B148" s="24"/>
      <c r="C148" s="24"/>
      <c r="D148" s="24"/>
      <c r="E148" s="1" t="s">
        <v>869</v>
      </c>
      <c r="F148" s="132"/>
      <c r="G148" s="395"/>
      <c r="H148" s="24"/>
      <c r="I148" s="313"/>
      <c r="J148" s="24"/>
      <c r="K148" s="305"/>
      <c r="L148" s="126"/>
      <c r="M148" s="137"/>
      <c r="O148" s="142"/>
    </row>
    <row r="149" spans="1:17">
      <c r="A149" s="378"/>
      <c r="B149" s="387"/>
      <c r="C149" s="387"/>
      <c r="D149" s="387"/>
      <c r="E149" s="379"/>
      <c r="F149" s="380"/>
      <c r="G149" s="395"/>
      <c r="H149" s="387"/>
      <c r="I149" s="313"/>
      <c r="J149" s="387"/>
      <c r="K149" s="301"/>
      <c r="L149" s="126"/>
      <c r="M149" s="372"/>
      <c r="O149" s="142"/>
    </row>
    <row r="150" spans="1:17" s="393" customFormat="1" ht="13.35" customHeight="1">
      <c r="A150" s="378" t="s">
        <v>872</v>
      </c>
      <c r="B150" s="373"/>
      <c r="C150" s="373"/>
      <c r="D150" s="373"/>
      <c r="E150" s="111"/>
      <c r="F150" s="115"/>
      <c r="G150" s="234"/>
      <c r="H150" s="118"/>
      <c r="I150" s="307"/>
      <c r="J150" s="118"/>
      <c r="K150" s="307"/>
      <c r="L150" s="530"/>
      <c r="M150" s="208"/>
      <c r="N150" s="436"/>
      <c r="O150" s="441"/>
      <c r="P150" s="434"/>
      <c r="Q150" s="437"/>
    </row>
    <row r="151" spans="1:17" s="393" customFormat="1" ht="13.35" customHeight="1">
      <c r="A151" s="378" t="s">
        <v>576</v>
      </c>
      <c r="B151" s="373"/>
      <c r="C151" s="373"/>
      <c r="D151" s="373"/>
      <c r="E151" s="111"/>
      <c r="F151" s="115"/>
      <c r="G151" s="234"/>
      <c r="H151" s="118"/>
      <c r="I151" s="307"/>
      <c r="J151" s="118"/>
      <c r="K151" s="307"/>
      <c r="L151" s="530"/>
      <c r="M151" s="208"/>
      <c r="N151" s="436"/>
      <c r="O151" s="441"/>
      <c r="P151" s="434"/>
      <c r="Q151" s="437"/>
    </row>
    <row r="152" spans="1:17" s="393" customFormat="1" ht="13.35" customHeight="1">
      <c r="A152" s="388" t="s">
        <v>109</v>
      </c>
      <c r="B152" s="373"/>
      <c r="C152" s="373"/>
      <c r="D152" s="373"/>
      <c r="E152" s="381" t="s">
        <v>51</v>
      </c>
      <c r="F152" s="53" t="s">
        <v>360</v>
      </c>
      <c r="G152" s="218"/>
      <c r="H152" s="55">
        <v>1</v>
      </c>
      <c r="I152" s="219">
        <f t="shared" ref="I152:I155" si="15">+G152/H152</f>
        <v>0</v>
      </c>
      <c r="J152" s="55" t="s">
        <v>480</v>
      </c>
      <c r="K152" s="418" t="s">
        <v>30</v>
      </c>
      <c r="L152" s="377" t="s">
        <v>579</v>
      </c>
      <c r="M152" s="285" t="s">
        <v>580</v>
      </c>
      <c r="N152" s="436"/>
      <c r="O152" s="138"/>
      <c r="P152" s="434"/>
      <c r="Q152" s="437"/>
    </row>
    <row r="153" spans="1:17" s="393" customFormat="1" ht="13.35" customHeight="1">
      <c r="A153" s="388" t="s">
        <v>481</v>
      </c>
      <c r="B153" s="373"/>
      <c r="C153" s="373"/>
      <c r="D153" s="373"/>
      <c r="E153" s="381" t="s">
        <v>53</v>
      </c>
      <c r="F153" s="53" t="s">
        <v>360</v>
      </c>
      <c r="G153" s="218"/>
      <c r="H153" s="55">
        <v>1</v>
      </c>
      <c r="I153" s="219">
        <f t="shared" si="15"/>
        <v>0</v>
      </c>
      <c r="J153" s="55" t="s">
        <v>480</v>
      </c>
      <c r="K153" s="418" t="s">
        <v>30</v>
      </c>
      <c r="L153" s="377" t="s">
        <v>579</v>
      </c>
      <c r="M153" s="285" t="s">
        <v>580</v>
      </c>
      <c r="N153" s="436"/>
      <c r="O153" s="138"/>
      <c r="P153" s="434"/>
      <c r="Q153" s="437"/>
    </row>
    <row r="154" spans="1:17" s="393" customFormat="1" ht="13.35" customHeight="1">
      <c r="A154" s="388" t="s">
        <v>482</v>
      </c>
      <c r="B154" s="373"/>
      <c r="C154" s="373"/>
      <c r="D154" s="373"/>
      <c r="E154" s="381" t="s">
        <v>483</v>
      </c>
      <c r="F154" s="53" t="s">
        <v>360</v>
      </c>
      <c r="G154" s="218"/>
      <c r="H154" s="55">
        <v>1</v>
      </c>
      <c r="I154" s="219">
        <f t="shared" si="15"/>
        <v>0</v>
      </c>
      <c r="J154" s="55" t="s">
        <v>480</v>
      </c>
      <c r="K154" s="418" t="s">
        <v>30</v>
      </c>
      <c r="L154" s="377" t="s">
        <v>579</v>
      </c>
      <c r="M154" s="285" t="s">
        <v>580</v>
      </c>
      <c r="N154" s="436"/>
      <c r="O154" s="138"/>
      <c r="P154" s="434"/>
      <c r="Q154" s="437"/>
    </row>
    <row r="155" spans="1:17" s="393" customFormat="1" ht="13.35" customHeight="1">
      <c r="A155" s="388" t="s">
        <v>484</v>
      </c>
      <c r="B155" s="373"/>
      <c r="C155" s="373"/>
      <c r="D155" s="373"/>
      <c r="E155" s="52"/>
      <c r="F155" s="53" t="s">
        <v>360</v>
      </c>
      <c r="G155" s="218"/>
      <c r="H155" s="55">
        <v>1</v>
      </c>
      <c r="I155" s="219">
        <f t="shared" si="15"/>
        <v>0</v>
      </c>
      <c r="J155" s="55" t="s">
        <v>480</v>
      </c>
      <c r="K155" s="418" t="s">
        <v>30</v>
      </c>
      <c r="L155" s="377" t="s">
        <v>579</v>
      </c>
      <c r="M155" s="285" t="s">
        <v>580</v>
      </c>
      <c r="N155" s="436"/>
      <c r="O155" s="138"/>
      <c r="P155" s="434"/>
      <c r="Q155" s="437"/>
    </row>
    <row r="156" spans="1:17" s="393" customFormat="1" ht="13.35" customHeight="1">
      <c r="A156" s="388"/>
      <c r="B156" s="373"/>
      <c r="C156" s="373"/>
      <c r="D156" s="373"/>
      <c r="E156" s="370"/>
      <c r="F156" s="368"/>
      <c r="G156" s="396"/>
      <c r="H156" s="369"/>
      <c r="I156" s="308"/>
      <c r="J156" s="369"/>
      <c r="K156" s="308"/>
      <c r="L156" s="377"/>
      <c r="M156" s="385"/>
      <c r="N156" s="436"/>
      <c r="O156" s="138"/>
      <c r="P156" s="434"/>
      <c r="Q156" s="437"/>
    </row>
    <row r="157" spans="1:17" s="393" customFormat="1" ht="13.35" customHeight="1">
      <c r="A157" s="378" t="s">
        <v>485</v>
      </c>
      <c r="B157" s="373"/>
      <c r="C157" s="373"/>
      <c r="D157" s="373"/>
      <c r="E157" s="111"/>
      <c r="F157" s="115"/>
      <c r="G157" s="234"/>
      <c r="H157" s="118"/>
      <c r="I157" s="307"/>
      <c r="J157" s="118"/>
      <c r="K157" s="307"/>
      <c r="L157" s="531"/>
      <c r="M157" s="385"/>
      <c r="N157" s="436"/>
      <c r="O157" s="442"/>
      <c r="P157" s="434"/>
      <c r="Q157" s="437"/>
    </row>
    <row r="158" spans="1:17" s="393" customFormat="1" ht="13.35" customHeight="1">
      <c r="A158" s="388" t="s">
        <v>486</v>
      </c>
      <c r="B158" s="373"/>
      <c r="C158" s="373"/>
      <c r="D158" s="373"/>
      <c r="E158" s="52"/>
      <c r="F158" s="382" t="s">
        <v>873</v>
      </c>
      <c r="G158" s="389"/>
      <c r="H158" s="383">
        <v>8000</v>
      </c>
      <c r="I158" s="219">
        <f t="shared" ref="I158" si="16">+G158/H158</f>
        <v>0</v>
      </c>
      <c r="J158" s="383">
        <v>20000</v>
      </c>
      <c r="K158" s="418" t="s">
        <v>30</v>
      </c>
      <c r="L158" s="377" t="s">
        <v>579</v>
      </c>
      <c r="M158" s="285" t="s">
        <v>580</v>
      </c>
      <c r="N158" s="436"/>
      <c r="O158" s="138"/>
      <c r="P158" s="434"/>
      <c r="Q158" s="437"/>
    </row>
    <row r="159" spans="1:17" s="393" customFormat="1" ht="13.35" customHeight="1">
      <c r="A159" s="127"/>
      <c r="B159" s="373"/>
      <c r="C159" s="373"/>
      <c r="D159" s="373"/>
      <c r="E159" s="111"/>
      <c r="F159" s="380"/>
      <c r="G159" s="390"/>
      <c r="H159" s="362"/>
      <c r="I159" s="238"/>
      <c r="J159" s="362"/>
      <c r="K159" s="308"/>
      <c r="L159" s="532"/>
      <c r="M159" s="208"/>
      <c r="N159" s="436"/>
      <c r="O159" s="442"/>
      <c r="P159" s="434"/>
      <c r="Q159" s="437"/>
    </row>
    <row r="160" spans="1:17" s="393" customFormat="1" ht="13.35" customHeight="1">
      <c r="A160" s="378" t="s">
        <v>487</v>
      </c>
      <c r="B160" s="373"/>
      <c r="C160" s="373"/>
      <c r="D160" s="373"/>
      <c r="E160" s="111"/>
      <c r="F160" s="361"/>
      <c r="G160" s="395"/>
      <c r="H160" s="363"/>
      <c r="I160" s="313"/>
      <c r="J160" s="363"/>
      <c r="K160" s="307"/>
      <c r="L160" s="532"/>
      <c r="M160" s="208"/>
      <c r="N160" s="436"/>
      <c r="O160" s="442"/>
      <c r="P160" s="434"/>
      <c r="Q160" s="437"/>
    </row>
    <row r="161" spans="1:17" s="393" customFormat="1" ht="13.35" customHeight="1">
      <c r="A161" s="388" t="s">
        <v>488</v>
      </c>
      <c r="B161" s="373"/>
      <c r="C161" s="373"/>
      <c r="D161" s="373"/>
      <c r="E161" s="381" t="s">
        <v>51</v>
      </c>
      <c r="F161" s="382" t="s">
        <v>873</v>
      </c>
      <c r="G161" s="389"/>
      <c r="H161" s="383">
        <v>4000</v>
      </c>
      <c r="I161" s="219">
        <f t="shared" ref="I161:I164" si="17">+G161/H161</f>
        <v>0</v>
      </c>
      <c r="J161" s="383">
        <v>16000</v>
      </c>
      <c r="K161" s="418" t="s">
        <v>30</v>
      </c>
      <c r="L161" s="377" t="s">
        <v>579</v>
      </c>
      <c r="M161" s="285" t="s">
        <v>580</v>
      </c>
      <c r="N161" s="436"/>
      <c r="O161" s="138"/>
      <c r="P161" s="434"/>
      <c r="Q161" s="437"/>
    </row>
    <row r="162" spans="1:17" s="393" customFormat="1" ht="13.35" customHeight="1">
      <c r="A162" s="388" t="s">
        <v>569</v>
      </c>
      <c r="B162" s="373"/>
      <c r="C162" s="373"/>
      <c r="D162" s="373"/>
      <c r="E162" s="381" t="s">
        <v>53</v>
      </c>
      <c r="F162" s="382" t="s">
        <v>873</v>
      </c>
      <c r="G162" s="389"/>
      <c r="H162" s="383">
        <v>8000</v>
      </c>
      <c r="I162" s="219">
        <f t="shared" si="17"/>
        <v>0</v>
      </c>
      <c r="J162" s="383">
        <v>20000</v>
      </c>
      <c r="K162" s="418" t="s">
        <v>30</v>
      </c>
      <c r="L162" s="377" t="s">
        <v>579</v>
      </c>
      <c r="M162" s="285" t="s">
        <v>580</v>
      </c>
      <c r="N162" s="436"/>
      <c r="O162" s="138"/>
      <c r="P162" s="434"/>
      <c r="Q162" s="437"/>
    </row>
    <row r="163" spans="1:17" s="393" customFormat="1" ht="13.35" customHeight="1">
      <c r="A163" s="388" t="s">
        <v>482</v>
      </c>
      <c r="B163" s="373"/>
      <c r="C163" s="373"/>
      <c r="D163" s="373"/>
      <c r="E163" s="381" t="s">
        <v>483</v>
      </c>
      <c r="F163" s="382" t="s">
        <v>873</v>
      </c>
      <c r="G163" s="389"/>
      <c r="H163" s="383">
        <v>4000</v>
      </c>
      <c r="I163" s="219">
        <f t="shared" si="17"/>
        <v>0</v>
      </c>
      <c r="J163" s="383">
        <v>20000</v>
      </c>
      <c r="K163" s="418" t="s">
        <v>30</v>
      </c>
      <c r="L163" s="377" t="s">
        <v>579</v>
      </c>
      <c r="M163" s="285" t="s">
        <v>580</v>
      </c>
      <c r="N163" s="436"/>
      <c r="O163" s="138"/>
      <c r="P163" s="434"/>
      <c r="Q163" s="437"/>
    </row>
    <row r="164" spans="1:17" s="393" customFormat="1" ht="13.35" customHeight="1">
      <c r="A164" s="388" t="s">
        <v>489</v>
      </c>
      <c r="B164" s="373"/>
      <c r="C164" s="373"/>
      <c r="D164" s="373"/>
      <c r="E164" s="381"/>
      <c r="F164" s="382" t="s">
        <v>873</v>
      </c>
      <c r="G164" s="389"/>
      <c r="H164" s="383">
        <v>40000</v>
      </c>
      <c r="I164" s="219">
        <f t="shared" si="17"/>
        <v>0</v>
      </c>
      <c r="J164" s="383">
        <v>20000</v>
      </c>
      <c r="K164" s="418" t="s">
        <v>30</v>
      </c>
      <c r="L164" s="377" t="s">
        <v>579</v>
      </c>
      <c r="M164" s="285" t="s">
        <v>580</v>
      </c>
      <c r="N164" s="436"/>
      <c r="O164" s="138"/>
      <c r="P164" s="434"/>
      <c r="Q164" s="437"/>
    </row>
    <row r="165" spans="1:17" s="393" customFormat="1" ht="13.35" customHeight="1">
      <c r="A165" s="127"/>
      <c r="B165" s="373"/>
      <c r="C165" s="373"/>
      <c r="D165" s="373"/>
      <c r="E165" s="379"/>
      <c r="F165" s="380"/>
      <c r="G165" s="390"/>
      <c r="H165" s="362"/>
      <c r="I165" s="238"/>
      <c r="J165" s="362"/>
      <c r="K165" s="308"/>
      <c r="L165" s="530"/>
      <c r="M165" s="208"/>
      <c r="N165" s="436"/>
      <c r="O165" s="441"/>
      <c r="P165" s="434"/>
      <c r="Q165" s="437"/>
    </row>
    <row r="166" spans="1:17" s="393" customFormat="1" ht="13.35" customHeight="1">
      <c r="A166" s="378" t="s">
        <v>490</v>
      </c>
      <c r="B166" s="373"/>
      <c r="C166" s="373"/>
      <c r="D166" s="373"/>
      <c r="E166" s="379"/>
      <c r="F166" s="361"/>
      <c r="G166" s="395"/>
      <c r="H166" s="363"/>
      <c r="I166" s="313"/>
      <c r="J166" s="363"/>
      <c r="K166" s="307"/>
      <c r="L166" s="530"/>
      <c r="M166" s="208"/>
      <c r="N166" s="436"/>
      <c r="O166" s="441"/>
      <c r="P166" s="434"/>
      <c r="Q166" s="437"/>
    </row>
    <row r="167" spans="1:17" s="393" customFormat="1" ht="13.35" customHeight="1">
      <c r="A167" s="388" t="s">
        <v>491</v>
      </c>
      <c r="B167" s="103"/>
      <c r="C167" s="103"/>
      <c r="D167" s="103"/>
      <c r="E167" s="25" t="s">
        <v>33</v>
      </c>
      <c r="F167" s="22" t="s">
        <v>873</v>
      </c>
      <c r="G167" s="547"/>
      <c r="H167" s="469">
        <v>100</v>
      </c>
      <c r="I167" s="219">
        <f t="shared" ref="I167" si="18">+G167/H167</f>
        <v>0</v>
      </c>
      <c r="J167" s="469">
        <v>400</v>
      </c>
      <c r="K167" s="418" t="s">
        <v>30</v>
      </c>
      <c r="L167" s="377" t="s">
        <v>579</v>
      </c>
      <c r="M167" s="285" t="s">
        <v>580</v>
      </c>
      <c r="N167" s="436"/>
      <c r="O167" s="138"/>
      <c r="P167" s="434"/>
      <c r="Q167" s="437"/>
    </row>
    <row r="168" spans="1:17">
      <c r="A168" s="24"/>
      <c r="B168" s="24"/>
      <c r="C168" s="24"/>
      <c r="D168" s="24"/>
      <c r="F168" s="132"/>
      <c r="G168" s="232"/>
      <c r="H168" s="223"/>
      <c r="I168" s="315"/>
      <c r="J168" s="223"/>
      <c r="K168" s="309"/>
      <c r="L168" s="224"/>
      <c r="M168" s="125"/>
      <c r="O168" s="142"/>
    </row>
    <row r="169" spans="1:17" ht="15" thickBot="1">
      <c r="A169" s="387"/>
      <c r="B169" s="387"/>
      <c r="C169" s="387"/>
      <c r="D169" s="387"/>
      <c r="E169" s="365"/>
      <c r="F169" s="380"/>
      <c r="G169" s="235"/>
      <c r="H169" s="222"/>
      <c r="I169" s="338"/>
      <c r="J169" s="222"/>
      <c r="K169" s="311" t="s">
        <v>105</v>
      </c>
      <c r="L169" s="571">
        <f>SUM(M134:M168)</f>
        <v>0</v>
      </c>
      <c r="M169" s="571"/>
      <c r="O169" s="434"/>
    </row>
    <row r="170" spans="1:17">
      <c r="A170" s="387"/>
      <c r="B170" s="387"/>
      <c r="C170" s="387"/>
      <c r="D170" s="387"/>
      <c r="E170" s="365"/>
      <c r="F170" s="380"/>
      <c r="G170" s="390"/>
      <c r="H170" s="362"/>
      <c r="I170" s="238"/>
      <c r="J170" s="362"/>
      <c r="K170" s="305"/>
      <c r="L170" s="130"/>
      <c r="M170" s="372"/>
      <c r="O170" s="140"/>
    </row>
    <row r="171" spans="1:17">
      <c r="A171" s="378" t="s">
        <v>122</v>
      </c>
      <c r="B171" s="387"/>
      <c r="C171" s="387"/>
      <c r="D171" s="387"/>
      <c r="E171" s="365"/>
      <c r="F171" s="380"/>
      <c r="G171" s="390"/>
      <c r="H171" s="362"/>
      <c r="I171" s="238"/>
      <c r="J171" s="362"/>
      <c r="K171" s="305"/>
      <c r="L171" s="138"/>
      <c r="M171" s="137"/>
      <c r="N171" s="440"/>
      <c r="O171" s="138"/>
    </row>
    <row r="172" spans="1:17">
      <c r="A172" s="378" t="s">
        <v>789</v>
      </c>
      <c r="B172" s="387"/>
      <c r="C172" s="387"/>
      <c r="D172" s="387"/>
      <c r="E172" s="379"/>
      <c r="F172" s="380"/>
      <c r="G172" s="390"/>
      <c r="H172" s="362"/>
      <c r="I172" s="238"/>
      <c r="J172" s="362"/>
      <c r="K172" s="305"/>
      <c r="L172" s="138"/>
      <c r="M172" s="137"/>
      <c r="O172" s="138"/>
    </row>
    <row r="173" spans="1:17">
      <c r="A173" s="378" t="s">
        <v>123</v>
      </c>
      <c r="B173" s="387"/>
      <c r="C173" s="387"/>
      <c r="D173" s="387"/>
      <c r="E173" s="379"/>
      <c r="F173" s="380" t="s">
        <v>875</v>
      </c>
      <c r="G173" s="390"/>
      <c r="H173" s="362"/>
      <c r="I173" s="238"/>
      <c r="J173" s="362"/>
      <c r="K173" s="305"/>
      <c r="L173" s="138"/>
      <c r="M173" s="137"/>
      <c r="O173" s="138"/>
    </row>
    <row r="174" spans="1:17" ht="15" customHeight="1">
      <c r="A174" s="387" t="s">
        <v>86</v>
      </c>
      <c r="B174" s="387"/>
      <c r="C174" s="387"/>
      <c r="D174" s="387"/>
      <c r="E174" s="381" t="s">
        <v>51</v>
      </c>
      <c r="F174" s="382" t="s">
        <v>124</v>
      </c>
      <c r="G174" s="389">
        <v>1100</v>
      </c>
      <c r="H174" s="586" t="s">
        <v>125</v>
      </c>
      <c r="I174" s="587"/>
      <c r="J174" s="382"/>
      <c r="K174" s="418" t="s">
        <v>30</v>
      </c>
      <c r="L174" s="377" t="s">
        <v>579</v>
      </c>
      <c r="M174" s="285" t="s">
        <v>580</v>
      </c>
      <c r="O174" s="138"/>
    </row>
    <row r="175" spans="1:17">
      <c r="A175" s="387" t="s">
        <v>126</v>
      </c>
      <c r="B175" s="387"/>
      <c r="C175" s="387"/>
      <c r="D175" s="387"/>
      <c r="E175" s="381" t="s">
        <v>51</v>
      </c>
      <c r="F175" s="382" t="s">
        <v>124</v>
      </c>
      <c r="G175" s="389">
        <v>1100</v>
      </c>
      <c r="H175" s="588"/>
      <c r="I175" s="589"/>
      <c r="J175" s="382"/>
      <c r="K175" s="418" t="s">
        <v>30</v>
      </c>
      <c r="L175" s="377" t="s">
        <v>579</v>
      </c>
      <c r="M175" s="285" t="s">
        <v>580</v>
      </c>
      <c r="O175" s="138"/>
    </row>
    <row r="176" spans="1:17">
      <c r="A176" s="387" t="s">
        <v>110</v>
      </c>
      <c r="B176" s="132"/>
      <c r="C176" s="387"/>
      <c r="D176" s="387"/>
      <c r="E176" s="381" t="s">
        <v>127</v>
      </c>
      <c r="F176" s="382" t="s">
        <v>124</v>
      </c>
      <c r="G176" s="389">
        <v>1100</v>
      </c>
      <c r="H176" s="588"/>
      <c r="I176" s="589"/>
      <c r="J176" s="382"/>
      <c r="K176" s="418" t="s">
        <v>30</v>
      </c>
      <c r="L176" s="377" t="s">
        <v>579</v>
      </c>
      <c r="M176" s="285" t="s">
        <v>580</v>
      </c>
      <c r="O176" s="138"/>
    </row>
    <row r="177" spans="1:16">
      <c r="A177" s="387" t="s">
        <v>128</v>
      </c>
      <c r="B177" s="167"/>
      <c r="C177" s="378"/>
      <c r="D177" s="378"/>
      <c r="E177" s="381" t="s">
        <v>129</v>
      </c>
      <c r="F177" s="382" t="s">
        <v>124</v>
      </c>
      <c r="G177" s="389">
        <v>1100</v>
      </c>
      <c r="H177" s="588"/>
      <c r="I177" s="589"/>
      <c r="J177" s="382"/>
      <c r="K177" s="418" t="s">
        <v>30</v>
      </c>
      <c r="L177" s="377" t="s">
        <v>579</v>
      </c>
      <c r="M177" s="285" t="s">
        <v>580</v>
      </c>
      <c r="O177" s="138"/>
      <c r="P177" s="192"/>
    </row>
    <row r="178" spans="1:16">
      <c r="A178" s="387" t="s">
        <v>130</v>
      </c>
      <c r="B178" s="132"/>
      <c r="C178" s="387"/>
      <c r="D178" s="387"/>
      <c r="E178" s="381" t="s">
        <v>131</v>
      </c>
      <c r="F178" s="382" t="s">
        <v>124</v>
      </c>
      <c r="G178" s="389">
        <v>1100</v>
      </c>
      <c r="H178" s="588"/>
      <c r="I178" s="589"/>
      <c r="J178" s="382"/>
      <c r="K178" s="418" t="s">
        <v>30</v>
      </c>
      <c r="L178" s="377" t="s">
        <v>579</v>
      </c>
      <c r="M178" s="285" t="s">
        <v>580</v>
      </c>
      <c r="O178" s="138"/>
      <c r="P178" s="192"/>
    </row>
    <row r="179" spans="1:16">
      <c r="A179" s="387" t="s">
        <v>132</v>
      </c>
      <c r="B179" s="132"/>
      <c r="C179" s="387"/>
      <c r="D179" s="387"/>
      <c r="E179" s="381" t="s">
        <v>114</v>
      </c>
      <c r="F179" s="382" t="s">
        <v>124</v>
      </c>
      <c r="G179" s="389">
        <v>1100</v>
      </c>
      <c r="H179" s="588"/>
      <c r="I179" s="589"/>
      <c r="J179" s="382"/>
      <c r="K179" s="418" t="s">
        <v>30</v>
      </c>
      <c r="L179" s="377" t="s">
        <v>579</v>
      </c>
      <c r="M179" s="285" t="s">
        <v>580</v>
      </c>
      <c r="O179" s="138"/>
      <c r="P179" s="192"/>
    </row>
    <row r="180" spans="1:16">
      <c r="A180" s="387" t="s">
        <v>133</v>
      </c>
      <c r="B180" s="387"/>
      <c r="C180" s="387"/>
      <c r="D180" s="387"/>
      <c r="E180" s="381" t="s">
        <v>134</v>
      </c>
      <c r="F180" s="382" t="s">
        <v>124</v>
      </c>
      <c r="G180" s="389">
        <v>1100</v>
      </c>
      <c r="H180" s="588"/>
      <c r="I180" s="589"/>
      <c r="J180" s="382"/>
      <c r="K180" s="418" t="s">
        <v>30</v>
      </c>
      <c r="L180" s="377" t="s">
        <v>579</v>
      </c>
      <c r="M180" s="285" t="s">
        <v>580</v>
      </c>
      <c r="O180" s="138"/>
      <c r="P180" s="192"/>
    </row>
    <row r="181" spans="1:16">
      <c r="A181" s="387" t="s">
        <v>135</v>
      </c>
      <c r="B181" s="387"/>
      <c r="C181" s="387"/>
      <c r="D181" s="387"/>
      <c r="E181" s="381" t="s">
        <v>136</v>
      </c>
      <c r="F181" s="382" t="s">
        <v>124</v>
      </c>
      <c r="G181" s="389">
        <v>1100</v>
      </c>
      <c r="H181" s="588"/>
      <c r="I181" s="589"/>
      <c r="J181" s="382"/>
      <c r="K181" s="418" t="s">
        <v>30</v>
      </c>
      <c r="L181" s="377" t="s">
        <v>579</v>
      </c>
      <c r="M181" s="285" t="s">
        <v>580</v>
      </c>
      <c r="O181" s="138"/>
      <c r="P181" s="192"/>
    </row>
    <row r="182" spans="1:16">
      <c r="A182" s="387" t="s">
        <v>137</v>
      </c>
      <c r="B182" s="387"/>
      <c r="C182" s="387"/>
      <c r="D182" s="387"/>
      <c r="E182" s="381" t="s">
        <v>138</v>
      </c>
      <c r="F182" s="382" t="s">
        <v>124</v>
      </c>
      <c r="G182" s="389">
        <v>1100</v>
      </c>
      <c r="H182" s="590"/>
      <c r="I182" s="591"/>
      <c r="J182" s="382"/>
      <c r="K182" s="418" t="s">
        <v>30</v>
      </c>
      <c r="L182" s="377" t="s">
        <v>579</v>
      </c>
      <c r="M182" s="285" t="s">
        <v>580</v>
      </c>
      <c r="O182" s="138"/>
      <c r="P182" s="192"/>
    </row>
    <row r="183" spans="1:16">
      <c r="A183" s="387"/>
      <c r="B183" s="387"/>
      <c r="C183" s="387"/>
      <c r="D183" s="387"/>
      <c r="E183" s="45" t="s">
        <v>139</v>
      </c>
      <c r="F183" s="380"/>
      <c r="G183" s="390"/>
      <c r="H183" s="362"/>
      <c r="I183" s="238"/>
      <c r="J183" s="362"/>
      <c r="K183" s="305"/>
      <c r="L183" s="138"/>
      <c r="M183" s="137"/>
      <c r="O183" s="138"/>
      <c r="P183" s="192"/>
    </row>
    <row r="184" spans="1:16">
      <c r="A184" s="378" t="s">
        <v>140</v>
      </c>
      <c r="B184" s="387"/>
      <c r="C184" s="387"/>
      <c r="D184" s="387"/>
      <c r="E184" s="379"/>
      <c r="F184" s="380"/>
      <c r="G184" s="390"/>
      <c r="H184" s="362"/>
      <c r="I184" s="238"/>
      <c r="J184" s="362"/>
      <c r="K184" s="305"/>
      <c r="L184" s="138"/>
      <c r="M184" s="137"/>
      <c r="O184" s="138"/>
      <c r="P184" s="192"/>
    </row>
    <row r="185" spans="1:16">
      <c r="A185" s="387" t="s">
        <v>141</v>
      </c>
      <c r="B185" s="387"/>
      <c r="C185" s="387"/>
      <c r="D185" s="387"/>
      <c r="E185" s="381" t="s">
        <v>142</v>
      </c>
      <c r="F185" s="382" t="s">
        <v>143</v>
      </c>
      <c r="G185" s="389">
        <v>1100</v>
      </c>
      <c r="H185" s="46">
        <v>1000</v>
      </c>
      <c r="I185" s="219">
        <f t="shared" ref="I185:I186" si="19">+G185/H185</f>
        <v>1.1000000000000001</v>
      </c>
      <c r="J185" s="382">
        <v>4000</v>
      </c>
      <c r="K185" s="418" t="s">
        <v>30</v>
      </c>
      <c r="L185" s="377" t="s">
        <v>579</v>
      </c>
      <c r="M185" s="285" t="s">
        <v>580</v>
      </c>
      <c r="O185" s="138"/>
      <c r="P185" s="192"/>
    </row>
    <row r="186" spans="1:16">
      <c r="A186" s="387" t="s">
        <v>144</v>
      </c>
      <c r="B186" s="387"/>
      <c r="C186" s="387"/>
      <c r="D186" s="387"/>
      <c r="E186" s="381" t="s">
        <v>145</v>
      </c>
      <c r="F186" s="382" t="s">
        <v>143</v>
      </c>
      <c r="G186" s="389">
        <v>1100</v>
      </c>
      <c r="H186" s="46">
        <v>1000</v>
      </c>
      <c r="I186" s="219">
        <f t="shared" si="19"/>
        <v>1.1000000000000001</v>
      </c>
      <c r="J186" s="382">
        <v>4000</v>
      </c>
      <c r="K186" s="418" t="s">
        <v>30</v>
      </c>
      <c r="L186" s="377" t="s">
        <v>579</v>
      </c>
      <c r="M186" s="285" t="s">
        <v>580</v>
      </c>
      <c r="O186" s="138"/>
      <c r="P186" s="192"/>
    </row>
    <row r="187" spans="1:16" ht="15" customHeight="1">
      <c r="A187" s="387" t="s">
        <v>146</v>
      </c>
      <c r="B187" s="387"/>
      <c r="C187" s="387"/>
      <c r="D187" s="387"/>
      <c r="E187" s="381" t="s">
        <v>147</v>
      </c>
      <c r="F187" s="382" t="s">
        <v>143</v>
      </c>
      <c r="G187" s="389">
        <v>1100</v>
      </c>
      <c r="H187" s="586" t="s">
        <v>148</v>
      </c>
      <c r="I187" s="587"/>
      <c r="J187" s="382">
        <v>4000</v>
      </c>
      <c r="K187" s="418" t="s">
        <v>30</v>
      </c>
      <c r="L187" s="377" t="s">
        <v>579</v>
      </c>
      <c r="M187" s="285" t="s">
        <v>580</v>
      </c>
      <c r="O187" s="138"/>
      <c r="P187" s="192"/>
    </row>
    <row r="188" spans="1:16">
      <c r="A188" s="387" t="s">
        <v>149</v>
      </c>
      <c r="B188" s="387"/>
      <c r="C188" s="387"/>
      <c r="D188" s="387"/>
      <c r="E188" s="381" t="s">
        <v>150</v>
      </c>
      <c r="F188" s="382" t="s">
        <v>143</v>
      </c>
      <c r="G188" s="389">
        <v>1100</v>
      </c>
      <c r="H188" s="588"/>
      <c r="I188" s="589"/>
      <c r="J188" s="382">
        <v>4000</v>
      </c>
      <c r="K188" s="418" t="s">
        <v>30</v>
      </c>
      <c r="L188" s="377" t="s">
        <v>579</v>
      </c>
      <c r="M188" s="285" t="s">
        <v>580</v>
      </c>
      <c r="O188" s="138"/>
      <c r="P188" s="192"/>
    </row>
    <row r="189" spans="1:16">
      <c r="A189" s="387" t="s">
        <v>151</v>
      </c>
      <c r="B189" s="47"/>
      <c r="C189" s="47"/>
      <c r="D189" s="47"/>
      <c r="E189" s="48" t="s">
        <v>152</v>
      </c>
      <c r="F189" s="382" t="s">
        <v>143</v>
      </c>
      <c r="G189" s="389">
        <v>1100</v>
      </c>
      <c r="H189" s="588"/>
      <c r="I189" s="589"/>
      <c r="J189" s="49">
        <v>4000</v>
      </c>
      <c r="K189" s="418" t="s">
        <v>30</v>
      </c>
      <c r="L189" s="377" t="s">
        <v>579</v>
      </c>
      <c r="M189" s="285" t="s">
        <v>580</v>
      </c>
      <c r="O189" s="138"/>
      <c r="P189" s="192"/>
    </row>
    <row r="190" spans="1:16">
      <c r="A190" s="387" t="s">
        <v>153</v>
      </c>
      <c r="B190" s="47"/>
      <c r="C190" s="47"/>
      <c r="D190" s="47"/>
      <c r="E190" s="48" t="s">
        <v>154</v>
      </c>
      <c r="F190" s="382" t="s">
        <v>143</v>
      </c>
      <c r="G190" s="389">
        <v>1100</v>
      </c>
      <c r="H190" s="588"/>
      <c r="I190" s="589"/>
      <c r="J190" s="49">
        <v>4000</v>
      </c>
      <c r="K190" s="418" t="s">
        <v>30</v>
      </c>
      <c r="L190" s="377" t="s">
        <v>579</v>
      </c>
      <c r="M190" s="285" t="s">
        <v>580</v>
      </c>
      <c r="O190" s="138"/>
      <c r="P190" s="192"/>
    </row>
    <row r="191" spans="1:16">
      <c r="A191" s="387" t="s">
        <v>155</v>
      </c>
      <c r="B191" s="47"/>
      <c r="C191" s="47"/>
      <c r="D191" s="47"/>
      <c r="E191" s="48" t="s">
        <v>156</v>
      </c>
      <c r="F191" s="382" t="s">
        <v>143</v>
      </c>
      <c r="G191" s="389">
        <v>1100</v>
      </c>
      <c r="H191" s="590"/>
      <c r="I191" s="591"/>
      <c r="J191" s="49">
        <v>4000</v>
      </c>
      <c r="K191" s="418" t="s">
        <v>30</v>
      </c>
      <c r="L191" s="377" t="s">
        <v>579</v>
      </c>
      <c r="M191" s="285" t="s">
        <v>580</v>
      </c>
      <c r="O191" s="138"/>
      <c r="P191" s="192"/>
    </row>
    <row r="192" spans="1:16">
      <c r="A192" s="387"/>
      <c r="B192" s="387"/>
      <c r="C192" s="387"/>
      <c r="D192" s="387"/>
      <c r="E192" s="45" t="s">
        <v>157</v>
      </c>
      <c r="F192" s="380"/>
      <c r="G192" s="390"/>
      <c r="H192" s="362"/>
      <c r="I192" s="238"/>
      <c r="J192" s="362"/>
      <c r="K192" s="305"/>
      <c r="L192" s="138"/>
      <c r="M192" s="137"/>
      <c r="O192" s="138"/>
      <c r="P192" s="192"/>
    </row>
    <row r="193" spans="1:17">
      <c r="A193" s="387"/>
      <c r="B193" s="387"/>
      <c r="C193" s="387"/>
      <c r="D193" s="132"/>
      <c r="E193" s="45"/>
      <c r="F193" s="361"/>
      <c r="G193" s="390"/>
      <c r="H193" s="362"/>
      <c r="I193" s="301"/>
      <c r="J193" s="362"/>
      <c r="K193" s="305"/>
      <c r="L193" s="138"/>
      <c r="M193" s="137"/>
      <c r="O193" s="138"/>
      <c r="P193" s="192"/>
    </row>
    <row r="194" spans="1:17">
      <c r="A194" s="378" t="s">
        <v>158</v>
      </c>
      <c r="B194" s="387"/>
      <c r="C194" s="387"/>
      <c r="D194" s="387"/>
      <c r="E194" s="379"/>
      <c r="F194" s="380"/>
      <c r="G194" s="390"/>
      <c r="H194" s="362"/>
      <c r="I194" s="238"/>
      <c r="J194" s="362"/>
      <c r="K194" s="305"/>
      <c r="L194" s="138"/>
      <c r="M194" s="137"/>
      <c r="O194" s="138"/>
      <c r="P194" s="192"/>
    </row>
    <row r="195" spans="1:17">
      <c r="A195" s="387" t="s">
        <v>159</v>
      </c>
      <c r="B195" s="387"/>
      <c r="C195" s="387"/>
      <c r="D195" s="387"/>
      <c r="E195" s="381" t="s">
        <v>160</v>
      </c>
      <c r="F195" s="382" t="s">
        <v>143</v>
      </c>
      <c r="G195" s="389">
        <v>1100</v>
      </c>
      <c r="H195" s="383">
        <v>1000</v>
      </c>
      <c r="I195" s="219">
        <v>3</v>
      </c>
      <c r="J195" s="383">
        <v>4000</v>
      </c>
      <c r="K195" s="418">
        <v>2</v>
      </c>
      <c r="L195" s="566"/>
      <c r="M195" s="385">
        <f t="shared" ref="M195:M199" si="20">ROUND(K195*L195,2)</f>
        <v>0</v>
      </c>
      <c r="O195" s="138"/>
      <c r="P195" s="192"/>
    </row>
    <row r="196" spans="1:17">
      <c r="A196" s="387" t="s">
        <v>86</v>
      </c>
      <c r="B196" s="387"/>
      <c r="C196" s="387"/>
      <c r="D196" s="387"/>
      <c r="E196" s="381" t="s">
        <v>161</v>
      </c>
      <c r="F196" s="382" t="s">
        <v>143</v>
      </c>
      <c r="G196" s="389">
        <v>1100</v>
      </c>
      <c r="H196" s="383">
        <v>1000</v>
      </c>
      <c r="I196" s="219">
        <v>3</v>
      </c>
      <c r="J196" s="383">
        <v>4000</v>
      </c>
      <c r="K196" s="418">
        <v>2</v>
      </c>
      <c r="L196" s="566"/>
      <c r="M196" s="385">
        <f t="shared" si="20"/>
        <v>0</v>
      </c>
      <c r="O196" s="138"/>
      <c r="P196" s="192"/>
    </row>
    <row r="197" spans="1:17">
      <c r="A197" s="387" t="s">
        <v>162</v>
      </c>
      <c r="B197" s="387"/>
      <c r="C197" s="387"/>
      <c r="D197" s="387"/>
      <c r="E197" s="381" t="s">
        <v>163</v>
      </c>
      <c r="F197" s="382" t="s">
        <v>143</v>
      </c>
      <c r="G197" s="389">
        <v>1100</v>
      </c>
      <c r="H197" s="383">
        <v>1000</v>
      </c>
      <c r="I197" s="219">
        <v>3</v>
      </c>
      <c r="J197" s="383">
        <v>4000</v>
      </c>
      <c r="K197" s="418">
        <v>2</v>
      </c>
      <c r="L197" s="566"/>
      <c r="M197" s="385">
        <f t="shared" si="20"/>
        <v>0</v>
      </c>
      <c r="O197" s="138"/>
      <c r="P197" s="192"/>
    </row>
    <row r="198" spans="1:17">
      <c r="A198" s="387" t="s">
        <v>164</v>
      </c>
      <c r="B198" s="387"/>
      <c r="C198" s="387"/>
      <c r="D198" s="387"/>
      <c r="E198" s="381" t="s">
        <v>165</v>
      </c>
      <c r="F198" s="382" t="s">
        <v>143</v>
      </c>
      <c r="G198" s="389">
        <v>1100</v>
      </c>
      <c r="H198" s="383">
        <v>1000</v>
      </c>
      <c r="I198" s="219">
        <v>3</v>
      </c>
      <c r="J198" s="383">
        <v>4000</v>
      </c>
      <c r="K198" s="418">
        <v>2</v>
      </c>
      <c r="L198" s="566"/>
      <c r="M198" s="385">
        <f t="shared" si="20"/>
        <v>0</v>
      </c>
      <c r="O198" s="138"/>
      <c r="P198" s="192"/>
    </row>
    <row r="199" spans="1:17">
      <c r="A199" s="387" t="s">
        <v>166</v>
      </c>
      <c r="B199" s="387"/>
      <c r="C199" s="387"/>
      <c r="D199" s="387"/>
      <c r="E199" s="381" t="s">
        <v>167</v>
      </c>
      <c r="F199" s="382" t="s">
        <v>143</v>
      </c>
      <c r="G199" s="389">
        <v>1100</v>
      </c>
      <c r="H199" s="383">
        <v>1000</v>
      </c>
      <c r="I199" s="219">
        <v>3</v>
      </c>
      <c r="J199" s="383">
        <v>4000</v>
      </c>
      <c r="K199" s="418">
        <v>2</v>
      </c>
      <c r="L199" s="566"/>
      <c r="M199" s="385">
        <f t="shared" si="20"/>
        <v>0</v>
      </c>
      <c r="O199" s="138"/>
      <c r="P199" s="192"/>
    </row>
    <row r="200" spans="1:17" ht="23.25" customHeight="1">
      <c r="A200" s="387" t="s">
        <v>168</v>
      </c>
      <c r="B200" s="387"/>
      <c r="C200" s="387"/>
      <c r="D200" s="387"/>
      <c r="E200" s="381" t="s">
        <v>169</v>
      </c>
      <c r="F200" s="382" t="s">
        <v>143</v>
      </c>
      <c r="G200" s="389">
        <v>1100</v>
      </c>
      <c r="H200" s="592" t="s">
        <v>148</v>
      </c>
      <c r="I200" s="593"/>
      <c r="J200" s="383">
        <v>8000</v>
      </c>
      <c r="K200" s="418" t="s">
        <v>30</v>
      </c>
      <c r="L200" s="377" t="s">
        <v>579</v>
      </c>
      <c r="M200" s="285" t="s">
        <v>580</v>
      </c>
      <c r="O200" s="138"/>
      <c r="P200" s="192"/>
    </row>
    <row r="201" spans="1:17">
      <c r="A201" s="387"/>
      <c r="B201" s="387"/>
      <c r="C201" s="387"/>
      <c r="D201" s="387"/>
      <c r="E201" s="45" t="s">
        <v>170</v>
      </c>
      <c r="F201" s="361"/>
      <c r="G201" s="390"/>
      <c r="H201" s="362"/>
      <c r="I201" s="301"/>
      <c r="J201" s="362"/>
      <c r="K201" s="305"/>
      <c r="L201" s="138"/>
      <c r="M201" s="137"/>
      <c r="O201" s="138"/>
      <c r="P201" s="192"/>
    </row>
    <row r="202" spans="1:17">
      <c r="A202" s="387"/>
      <c r="B202" s="387"/>
      <c r="C202" s="387"/>
      <c r="D202" s="387"/>
      <c r="E202" s="45"/>
      <c r="F202" s="361"/>
      <c r="G202" s="390"/>
      <c r="H202" s="362"/>
      <c r="I202" s="301"/>
      <c r="J202" s="362"/>
      <c r="K202" s="305"/>
      <c r="L202" s="138"/>
      <c r="M202" s="137"/>
      <c r="O202" s="138"/>
      <c r="P202" s="192"/>
    </row>
    <row r="203" spans="1:17">
      <c r="A203" s="378" t="s">
        <v>790</v>
      </c>
      <c r="B203" s="387"/>
      <c r="C203" s="387"/>
      <c r="D203" s="387"/>
      <c r="E203" s="379"/>
      <c r="F203" s="380"/>
      <c r="G203" s="390"/>
      <c r="H203" s="362"/>
      <c r="I203" s="238"/>
      <c r="J203" s="362"/>
      <c r="K203" s="305"/>
      <c r="L203" s="138"/>
      <c r="M203" s="137"/>
      <c r="O203" s="138"/>
      <c r="P203" s="192"/>
    </row>
    <row r="204" spans="1:17">
      <c r="A204" s="387" t="s">
        <v>171</v>
      </c>
      <c r="B204" s="387"/>
      <c r="C204" s="387"/>
      <c r="D204" s="387"/>
      <c r="E204" s="379"/>
      <c r="F204" s="380"/>
      <c r="G204" s="390"/>
      <c r="H204" s="362"/>
      <c r="I204" s="238"/>
      <c r="J204" s="362"/>
      <c r="K204" s="305"/>
      <c r="L204" s="138"/>
      <c r="M204" s="137"/>
      <c r="O204" s="138"/>
      <c r="P204" s="192"/>
    </row>
    <row r="205" spans="1:17">
      <c r="A205" s="387" t="s">
        <v>172</v>
      </c>
      <c r="B205" s="387"/>
      <c r="C205" s="387"/>
      <c r="D205" s="387"/>
      <c r="E205" s="381" t="s">
        <v>165</v>
      </c>
      <c r="F205" s="382" t="s">
        <v>143</v>
      </c>
      <c r="G205" s="389">
        <v>1100</v>
      </c>
      <c r="H205" s="383">
        <v>1000</v>
      </c>
      <c r="I205" s="219">
        <v>3</v>
      </c>
      <c r="J205" s="383">
        <v>4000</v>
      </c>
      <c r="K205" s="418">
        <v>2</v>
      </c>
      <c r="L205" s="386"/>
      <c r="M205" s="385">
        <f t="shared" ref="M205:M210" si="21">ROUND(K205*L205,2)</f>
        <v>0</v>
      </c>
      <c r="O205" s="137"/>
      <c r="P205" s="192"/>
      <c r="Q205" s="432"/>
    </row>
    <row r="206" spans="1:17">
      <c r="A206" s="387" t="s">
        <v>173</v>
      </c>
      <c r="B206" s="387"/>
      <c r="C206" s="387"/>
      <c r="D206" s="387"/>
      <c r="E206" s="381" t="s">
        <v>167</v>
      </c>
      <c r="F206" s="382" t="s">
        <v>143</v>
      </c>
      <c r="G206" s="389">
        <v>1100</v>
      </c>
      <c r="H206" s="383">
        <v>1000</v>
      </c>
      <c r="I206" s="219">
        <v>3</v>
      </c>
      <c r="J206" s="383">
        <v>4000</v>
      </c>
      <c r="K206" s="418">
        <v>2</v>
      </c>
      <c r="L206" s="386"/>
      <c r="M206" s="385">
        <f t="shared" si="21"/>
        <v>0</v>
      </c>
      <c r="O206" s="137"/>
      <c r="P206" s="192"/>
      <c r="Q206" s="432"/>
    </row>
    <row r="207" spans="1:17">
      <c r="A207" s="387" t="s">
        <v>174</v>
      </c>
      <c r="B207" s="387"/>
      <c r="C207" s="387"/>
      <c r="D207" s="387"/>
      <c r="E207" s="381" t="s">
        <v>175</v>
      </c>
      <c r="F207" s="382" t="s">
        <v>143</v>
      </c>
      <c r="G207" s="389">
        <v>1100</v>
      </c>
      <c r="H207" s="383">
        <v>1000</v>
      </c>
      <c r="I207" s="219">
        <v>3</v>
      </c>
      <c r="J207" s="383">
        <v>4000</v>
      </c>
      <c r="K207" s="418">
        <v>2</v>
      </c>
      <c r="L207" s="386"/>
      <c r="M207" s="385">
        <f t="shared" si="21"/>
        <v>0</v>
      </c>
      <c r="O207" s="137"/>
      <c r="P207" s="192"/>
      <c r="Q207" s="432"/>
    </row>
    <row r="208" spans="1:17">
      <c r="A208" s="387" t="s">
        <v>176</v>
      </c>
      <c r="B208" s="387"/>
      <c r="C208" s="387"/>
      <c r="D208" s="387"/>
      <c r="E208" s="381" t="s">
        <v>177</v>
      </c>
      <c r="F208" s="382" t="s">
        <v>143</v>
      </c>
      <c r="G208" s="389">
        <v>1100</v>
      </c>
      <c r="H208" s="383">
        <v>1000</v>
      </c>
      <c r="I208" s="219">
        <v>3</v>
      </c>
      <c r="J208" s="383">
        <v>4000</v>
      </c>
      <c r="K208" s="418">
        <v>2</v>
      </c>
      <c r="L208" s="386"/>
      <c r="M208" s="385">
        <f t="shared" si="21"/>
        <v>0</v>
      </c>
      <c r="O208" s="137"/>
      <c r="P208" s="192"/>
      <c r="Q208" s="432"/>
    </row>
    <row r="209" spans="1:17" ht="24.75" customHeight="1">
      <c r="A209" s="387" t="s">
        <v>178</v>
      </c>
      <c r="B209" s="387"/>
      <c r="C209" s="387"/>
      <c r="D209" s="387"/>
      <c r="E209" s="381" t="s">
        <v>179</v>
      </c>
      <c r="F209" s="382" t="s">
        <v>143</v>
      </c>
      <c r="G209" s="389">
        <v>1100</v>
      </c>
      <c r="H209" s="592" t="s">
        <v>148</v>
      </c>
      <c r="I209" s="593"/>
      <c r="J209" s="383">
        <v>8000</v>
      </c>
      <c r="K209" s="418">
        <v>1</v>
      </c>
      <c r="L209" s="386"/>
      <c r="M209" s="385">
        <f t="shared" si="21"/>
        <v>0</v>
      </c>
      <c r="O209" s="138"/>
      <c r="P209" s="192"/>
    </row>
    <row r="210" spans="1:17">
      <c r="A210" s="387" t="s">
        <v>180</v>
      </c>
      <c r="B210" s="387"/>
      <c r="C210" s="387"/>
      <c r="D210" s="387"/>
      <c r="E210" s="381" t="s">
        <v>181</v>
      </c>
      <c r="F210" s="382" t="s">
        <v>117</v>
      </c>
      <c r="G210" s="389">
        <v>6850</v>
      </c>
      <c r="H210" s="383">
        <v>200</v>
      </c>
      <c r="I210" s="219">
        <v>34</v>
      </c>
      <c r="J210" s="383">
        <v>400</v>
      </c>
      <c r="K210" s="418">
        <v>20</v>
      </c>
      <c r="L210" s="526"/>
      <c r="M210" s="385">
        <f t="shared" si="21"/>
        <v>0</v>
      </c>
      <c r="O210" s="138"/>
      <c r="P210" s="192"/>
      <c r="Q210" s="432"/>
    </row>
    <row r="211" spans="1:17">
      <c r="A211" s="387" t="s">
        <v>182</v>
      </c>
      <c r="B211" s="387"/>
      <c r="C211" s="387"/>
      <c r="D211" s="387"/>
      <c r="E211" s="392"/>
      <c r="F211" s="132"/>
      <c r="G211" s="236"/>
      <c r="H211" s="132"/>
      <c r="I211" s="301"/>
      <c r="J211" s="132"/>
      <c r="K211" s="301"/>
      <c r="L211" s="139"/>
      <c r="M211" s="84"/>
      <c r="O211" s="433"/>
      <c r="P211" s="192"/>
    </row>
    <row r="212" spans="1:17">
      <c r="A212" s="387"/>
      <c r="B212" s="387"/>
      <c r="C212" s="387"/>
      <c r="D212" s="387"/>
      <c r="E212" s="45" t="s">
        <v>183</v>
      </c>
      <c r="F212" s="132"/>
      <c r="G212" s="236"/>
      <c r="H212" s="132"/>
      <c r="I212" s="301"/>
      <c r="J212" s="132"/>
      <c r="K212" s="301"/>
      <c r="L212" s="139"/>
      <c r="M212" s="84"/>
      <c r="O212" s="433"/>
      <c r="P212" s="192"/>
    </row>
    <row r="213" spans="1:17">
      <c r="A213" s="387"/>
      <c r="B213" s="387"/>
      <c r="C213" s="387"/>
      <c r="D213" s="387"/>
      <c r="E213" s="45" t="s">
        <v>840</v>
      </c>
      <c r="F213" s="132"/>
      <c r="G213" s="236"/>
      <c r="H213" s="132"/>
      <c r="I213" s="301"/>
      <c r="J213" s="132"/>
      <c r="K213" s="301"/>
      <c r="L213" s="139"/>
      <c r="M213" s="84"/>
      <c r="O213" s="433"/>
      <c r="P213" s="192"/>
    </row>
    <row r="214" spans="1:17">
      <c r="A214" s="387"/>
      <c r="B214" s="387"/>
      <c r="C214" s="387"/>
      <c r="D214" s="387"/>
      <c r="E214" s="365"/>
      <c r="F214" s="380"/>
      <c r="G214" s="390"/>
      <c r="H214" s="362"/>
      <c r="I214" s="238"/>
      <c r="J214" s="362"/>
      <c r="K214" s="305"/>
      <c r="L214" s="138"/>
      <c r="M214" s="137"/>
      <c r="O214" s="138"/>
      <c r="P214" s="192"/>
    </row>
    <row r="215" spans="1:17">
      <c r="A215" s="378" t="s">
        <v>184</v>
      </c>
      <c r="B215" s="387"/>
      <c r="C215" s="387"/>
      <c r="D215" s="387"/>
      <c r="E215" s="379"/>
      <c r="F215" s="380"/>
      <c r="G215" s="390"/>
      <c r="H215" s="362"/>
      <c r="I215" s="238"/>
      <c r="J215" s="362"/>
      <c r="K215" s="305"/>
      <c r="L215" s="138"/>
      <c r="M215" s="137"/>
      <c r="O215" s="138"/>
      <c r="P215" s="192"/>
    </row>
    <row r="216" spans="1:17">
      <c r="A216" s="387" t="s">
        <v>141</v>
      </c>
      <c r="B216" s="387"/>
      <c r="C216" s="387"/>
      <c r="D216" s="387"/>
      <c r="E216" s="381" t="s">
        <v>142</v>
      </c>
      <c r="F216" s="382" t="s">
        <v>143</v>
      </c>
      <c r="G216" s="389">
        <v>790</v>
      </c>
      <c r="H216" s="153">
        <v>4000</v>
      </c>
      <c r="I216" s="219"/>
      <c r="J216" s="383">
        <v>4000</v>
      </c>
      <c r="K216" s="418">
        <v>1</v>
      </c>
      <c r="L216" s="566"/>
      <c r="M216" s="385">
        <f t="shared" ref="M216:M218" si="22">ROUND(K216*L216,2)</f>
        <v>0</v>
      </c>
      <c r="O216" s="138"/>
      <c r="P216" s="192"/>
    </row>
    <row r="217" spans="1:17">
      <c r="A217" s="387" t="s">
        <v>144</v>
      </c>
      <c r="B217" s="387"/>
      <c r="C217" s="387"/>
      <c r="D217" s="387"/>
      <c r="E217" s="381" t="s">
        <v>145</v>
      </c>
      <c r="F217" s="382" t="s">
        <v>143</v>
      </c>
      <c r="G217" s="389">
        <v>790</v>
      </c>
      <c r="H217" s="153">
        <v>4000</v>
      </c>
      <c r="I217" s="219"/>
      <c r="J217" s="383">
        <v>4000</v>
      </c>
      <c r="K217" s="418">
        <v>1</v>
      </c>
      <c r="L217" s="566"/>
      <c r="M217" s="385">
        <f t="shared" si="22"/>
        <v>0</v>
      </c>
      <c r="O217" s="138"/>
      <c r="P217" s="192"/>
    </row>
    <row r="218" spans="1:17">
      <c r="A218" s="387" t="s">
        <v>146</v>
      </c>
      <c r="B218" s="387"/>
      <c r="C218" s="387"/>
      <c r="D218" s="387"/>
      <c r="E218" s="381" t="s">
        <v>147</v>
      </c>
      <c r="F218" s="382" t="s">
        <v>143</v>
      </c>
      <c r="G218" s="389">
        <v>790</v>
      </c>
      <c r="H218" s="383" t="s">
        <v>185</v>
      </c>
      <c r="I218" s="219"/>
      <c r="J218" s="383">
        <v>4000</v>
      </c>
      <c r="K218" s="418">
        <v>1</v>
      </c>
      <c r="L218" s="566"/>
      <c r="M218" s="385">
        <f t="shared" si="22"/>
        <v>0</v>
      </c>
      <c r="O218" s="138"/>
      <c r="P218" s="192"/>
    </row>
    <row r="219" spans="1:17">
      <c r="A219" s="387" t="s">
        <v>149</v>
      </c>
      <c r="B219" s="387"/>
      <c r="C219" s="387"/>
      <c r="D219" s="387"/>
      <c r="E219" s="381" t="s">
        <v>150</v>
      </c>
      <c r="F219" s="382" t="s">
        <v>143</v>
      </c>
      <c r="G219" s="389">
        <v>790</v>
      </c>
      <c r="H219" s="383" t="s">
        <v>185</v>
      </c>
      <c r="I219" s="219"/>
      <c r="J219" s="383">
        <v>4000</v>
      </c>
      <c r="K219" s="418" t="s">
        <v>30</v>
      </c>
      <c r="L219" s="377" t="s">
        <v>579</v>
      </c>
      <c r="M219" s="285" t="s">
        <v>580</v>
      </c>
      <c r="O219" s="138"/>
      <c r="P219" s="192"/>
    </row>
    <row r="220" spans="1:17">
      <c r="A220" s="387"/>
      <c r="B220" s="387"/>
      <c r="C220" s="387"/>
      <c r="D220" s="387"/>
      <c r="E220" s="379"/>
      <c r="F220" s="361"/>
      <c r="G220" s="390"/>
      <c r="H220" s="362"/>
      <c r="I220" s="301"/>
      <c r="J220" s="362"/>
      <c r="K220" s="305"/>
      <c r="L220" s="138"/>
      <c r="M220" s="137"/>
      <c r="O220" s="138"/>
      <c r="P220" s="192"/>
    </row>
    <row r="221" spans="1:17" ht="15.6">
      <c r="A221" s="378" t="s">
        <v>829</v>
      </c>
      <c r="B221" s="387"/>
      <c r="C221" s="387"/>
      <c r="D221" s="387"/>
      <c r="E221" s="379"/>
      <c r="F221" s="380"/>
      <c r="G221" s="390"/>
      <c r="H221" s="168"/>
      <c r="I221" s="238"/>
      <c r="J221" s="362"/>
      <c r="K221" s="305"/>
      <c r="L221" s="138"/>
      <c r="M221" s="137"/>
      <c r="O221" s="138"/>
      <c r="P221" s="192"/>
    </row>
    <row r="222" spans="1:17">
      <c r="A222" s="378" t="s">
        <v>830</v>
      </c>
      <c r="B222" s="387"/>
      <c r="C222" s="387"/>
      <c r="D222" s="387"/>
      <c r="E222" s="379"/>
      <c r="F222" s="380"/>
      <c r="G222" s="390"/>
      <c r="H222" s="362"/>
      <c r="I222" s="238"/>
      <c r="J222" s="362"/>
      <c r="K222" s="305"/>
      <c r="L222" s="138"/>
      <c r="M222" s="137"/>
      <c r="O222" s="138"/>
      <c r="P222" s="192"/>
    </row>
    <row r="223" spans="1:17" ht="15" customHeight="1">
      <c r="A223" s="387" t="s">
        <v>86</v>
      </c>
      <c r="B223" s="387"/>
      <c r="C223" s="387"/>
      <c r="D223" s="387"/>
      <c r="E223" s="381" t="s">
        <v>51</v>
      </c>
      <c r="F223" s="382" t="s">
        <v>124</v>
      </c>
      <c r="G223" s="389">
        <v>325</v>
      </c>
      <c r="H223" s="586" t="s">
        <v>148</v>
      </c>
      <c r="I223" s="587"/>
      <c r="J223" s="382"/>
      <c r="K223" s="418" t="s">
        <v>30</v>
      </c>
      <c r="L223" s="377" t="s">
        <v>579</v>
      </c>
      <c r="M223" s="285" t="s">
        <v>580</v>
      </c>
      <c r="O223" s="138"/>
      <c r="P223" s="192"/>
    </row>
    <row r="224" spans="1:17">
      <c r="A224" s="387" t="s">
        <v>126</v>
      </c>
      <c r="B224" s="387"/>
      <c r="C224" s="387"/>
      <c r="D224" s="387"/>
      <c r="E224" s="381" t="s">
        <v>51</v>
      </c>
      <c r="F224" s="382" t="s">
        <v>124</v>
      </c>
      <c r="G224" s="389">
        <v>325</v>
      </c>
      <c r="H224" s="588"/>
      <c r="I224" s="589"/>
      <c r="J224" s="382"/>
      <c r="K224" s="418" t="s">
        <v>30</v>
      </c>
      <c r="L224" s="377" t="s">
        <v>579</v>
      </c>
      <c r="M224" s="285" t="s">
        <v>580</v>
      </c>
      <c r="O224" s="138"/>
      <c r="P224" s="192"/>
    </row>
    <row r="225" spans="1:16">
      <c r="A225" s="387" t="s">
        <v>110</v>
      </c>
      <c r="B225" s="132"/>
      <c r="C225" s="387"/>
      <c r="D225" s="387"/>
      <c r="E225" s="381" t="s">
        <v>127</v>
      </c>
      <c r="F225" s="382" t="s">
        <v>124</v>
      </c>
      <c r="G225" s="389">
        <v>325</v>
      </c>
      <c r="H225" s="588"/>
      <c r="I225" s="589"/>
      <c r="J225" s="382"/>
      <c r="K225" s="418" t="s">
        <v>30</v>
      </c>
      <c r="L225" s="377" t="s">
        <v>579</v>
      </c>
      <c r="M225" s="285" t="s">
        <v>580</v>
      </c>
      <c r="O225" s="138"/>
      <c r="P225" s="192"/>
    </row>
    <row r="226" spans="1:16">
      <c r="A226" s="387" t="s">
        <v>128</v>
      </c>
      <c r="B226" s="167"/>
      <c r="C226" s="378"/>
      <c r="D226" s="378"/>
      <c r="E226" s="381" t="s">
        <v>188</v>
      </c>
      <c r="F226" s="382" t="s">
        <v>124</v>
      </c>
      <c r="G226" s="389">
        <v>325</v>
      </c>
      <c r="H226" s="588"/>
      <c r="I226" s="589"/>
      <c r="J226" s="382"/>
      <c r="K226" s="418" t="s">
        <v>30</v>
      </c>
      <c r="L226" s="377" t="s">
        <v>579</v>
      </c>
      <c r="M226" s="285" t="s">
        <v>580</v>
      </c>
      <c r="O226" s="138"/>
      <c r="P226" s="192"/>
    </row>
    <row r="227" spans="1:16">
      <c r="A227" s="387" t="s">
        <v>130</v>
      </c>
      <c r="B227" s="132"/>
      <c r="C227" s="387"/>
      <c r="D227" s="387"/>
      <c r="E227" s="381" t="s">
        <v>131</v>
      </c>
      <c r="F227" s="382" t="s">
        <v>124</v>
      </c>
      <c r="G227" s="389">
        <v>325</v>
      </c>
      <c r="H227" s="588"/>
      <c r="I227" s="589"/>
      <c r="J227" s="382"/>
      <c r="K227" s="418" t="s">
        <v>30</v>
      </c>
      <c r="L227" s="377" t="s">
        <v>579</v>
      </c>
      <c r="M227" s="285" t="s">
        <v>580</v>
      </c>
      <c r="O227" s="138"/>
      <c r="P227" s="192"/>
    </row>
    <row r="228" spans="1:16">
      <c r="A228" s="387" t="s">
        <v>132</v>
      </c>
      <c r="B228" s="132"/>
      <c r="C228" s="387"/>
      <c r="D228" s="387"/>
      <c r="E228" s="381" t="s">
        <v>114</v>
      </c>
      <c r="F228" s="382" t="s">
        <v>124</v>
      </c>
      <c r="G228" s="389">
        <v>325</v>
      </c>
      <c r="H228" s="588"/>
      <c r="I228" s="589"/>
      <c r="J228" s="382"/>
      <c r="K228" s="418" t="s">
        <v>30</v>
      </c>
      <c r="L228" s="377" t="s">
        <v>579</v>
      </c>
      <c r="M228" s="285" t="s">
        <v>580</v>
      </c>
      <c r="O228" s="138"/>
      <c r="P228" s="192"/>
    </row>
    <row r="229" spans="1:16">
      <c r="A229" s="387" t="s">
        <v>189</v>
      </c>
      <c r="B229" s="132"/>
      <c r="C229" s="387"/>
      <c r="D229" s="387"/>
      <c r="E229" s="381" t="s">
        <v>190</v>
      </c>
      <c r="F229" s="382" t="s">
        <v>124</v>
      </c>
      <c r="G229" s="389">
        <v>325</v>
      </c>
      <c r="H229" s="588"/>
      <c r="I229" s="589"/>
      <c r="J229" s="382"/>
      <c r="K229" s="418" t="s">
        <v>30</v>
      </c>
      <c r="L229" s="377" t="s">
        <v>579</v>
      </c>
      <c r="M229" s="285" t="s">
        <v>580</v>
      </c>
      <c r="O229" s="138"/>
      <c r="P229" s="192"/>
    </row>
    <row r="230" spans="1:16">
      <c r="A230" s="387" t="s">
        <v>191</v>
      </c>
      <c r="B230" s="132"/>
      <c r="C230" s="387"/>
      <c r="D230" s="387"/>
      <c r="E230" s="381" t="s">
        <v>116</v>
      </c>
      <c r="F230" s="382" t="s">
        <v>124</v>
      </c>
      <c r="G230" s="389">
        <v>325</v>
      </c>
      <c r="H230" s="588"/>
      <c r="I230" s="589"/>
      <c r="J230" s="382"/>
      <c r="K230" s="418" t="s">
        <v>30</v>
      </c>
      <c r="L230" s="377" t="s">
        <v>579</v>
      </c>
      <c r="M230" s="285" t="s">
        <v>580</v>
      </c>
      <c r="O230" s="138"/>
      <c r="P230" s="192"/>
    </row>
    <row r="231" spans="1:16">
      <c r="A231" s="387" t="s">
        <v>135</v>
      </c>
      <c r="B231" s="387"/>
      <c r="C231" s="387"/>
      <c r="D231" s="387"/>
      <c r="E231" s="381" t="s">
        <v>136</v>
      </c>
      <c r="F231" s="382" t="s">
        <v>124</v>
      </c>
      <c r="G231" s="389">
        <v>325</v>
      </c>
      <c r="H231" s="588"/>
      <c r="I231" s="589"/>
      <c r="J231" s="382"/>
      <c r="K231" s="418" t="s">
        <v>30</v>
      </c>
      <c r="L231" s="377" t="s">
        <v>579</v>
      </c>
      <c r="M231" s="285" t="s">
        <v>580</v>
      </c>
      <c r="O231" s="138"/>
      <c r="P231" s="192"/>
    </row>
    <row r="232" spans="1:16">
      <c r="A232" s="387" t="s">
        <v>137</v>
      </c>
      <c r="B232" s="387"/>
      <c r="C232" s="387"/>
      <c r="D232" s="387"/>
      <c r="E232" s="381" t="s">
        <v>138</v>
      </c>
      <c r="F232" s="382" t="s">
        <v>124</v>
      </c>
      <c r="G232" s="389">
        <v>325</v>
      </c>
      <c r="H232" s="588"/>
      <c r="I232" s="589"/>
      <c r="J232" s="382"/>
      <c r="K232" s="418" t="s">
        <v>30</v>
      </c>
      <c r="L232" s="377" t="s">
        <v>579</v>
      </c>
      <c r="M232" s="285" t="s">
        <v>580</v>
      </c>
      <c r="O232" s="138"/>
      <c r="P232" s="192"/>
    </row>
    <row r="233" spans="1:16">
      <c r="A233" s="387" t="s">
        <v>133</v>
      </c>
      <c r="B233" s="387"/>
      <c r="C233" s="387"/>
      <c r="D233" s="387"/>
      <c r="E233" s="381" t="s">
        <v>134</v>
      </c>
      <c r="F233" s="382" t="s">
        <v>124</v>
      </c>
      <c r="G233" s="389">
        <v>325</v>
      </c>
      <c r="H233" s="590"/>
      <c r="I233" s="591"/>
      <c r="J233" s="382"/>
      <c r="K233" s="418" t="s">
        <v>30</v>
      </c>
      <c r="L233" s="377" t="s">
        <v>579</v>
      </c>
      <c r="M233" s="285" t="s">
        <v>580</v>
      </c>
      <c r="O233" s="138"/>
      <c r="P233" s="192"/>
    </row>
    <row r="234" spans="1:16">
      <c r="A234" s="378"/>
      <c r="B234" s="387"/>
      <c r="C234" s="387"/>
      <c r="D234" s="387"/>
      <c r="E234" s="45" t="s">
        <v>139</v>
      </c>
      <c r="F234" s="380"/>
      <c r="G234" s="390"/>
      <c r="H234" s="362"/>
      <c r="I234" s="238"/>
      <c r="J234" s="362"/>
      <c r="K234" s="305"/>
      <c r="L234" s="138"/>
      <c r="M234" s="137"/>
      <c r="O234" s="138"/>
      <c r="P234" s="192"/>
    </row>
    <row r="235" spans="1:16">
      <c r="A235" s="378" t="s">
        <v>831</v>
      </c>
      <c r="B235" s="387"/>
      <c r="C235" s="387"/>
      <c r="D235" s="387"/>
      <c r="E235" s="379"/>
      <c r="F235" s="380"/>
      <c r="G235" s="390"/>
      <c r="H235" s="362"/>
      <c r="I235" s="238"/>
      <c r="J235" s="362"/>
      <c r="K235" s="305"/>
      <c r="L235" s="138"/>
      <c r="M235" s="137"/>
      <c r="O235" s="138"/>
      <c r="P235" s="192"/>
    </row>
    <row r="236" spans="1:16">
      <c r="A236" s="387" t="s">
        <v>141</v>
      </c>
      <c r="B236" s="387"/>
      <c r="C236" s="387"/>
      <c r="D236" s="387"/>
      <c r="E236" s="381" t="s">
        <v>142</v>
      </c>
      <c r="F236" s="382" t="s">
        <v>124</v>
      </c>
      <c r="G236" s="389">
        <v>325</v>
      </c>
      <c r="H236" s="50"/>
      <c r="I236" s="339"/>
      <c r="J236" s="382"/>
      <c r="K236" s="418" t="s">
        <v>30</v>
      </c>
      <c r="L236" s="377" t="s">
        <v>579</v>
      </c>
      <c r="M236" s="285" t="s">
        <v>580</v>
      </c>
      <c r="O236" s="138"/>
      <c r="P236" s="192"/>
    </row>
    <row r="237" spans="1:16">
      <c r="A237" s="387" t="s">
        <v>144</v>
      </c>
      <c r="B237" s="387"/>
      <c r="C237" s="387"/>
      <c r="D237" s="387"/>
      <c r="E237" s="381" t="s">
        <v>145</v>
      </c>
      <c r="F237" s="382" t="s">
        <v>124</v>
      </c>
      <c r="G237" s="389">
        <v>325</v>
      </c>
      <c r="H237" s="51"/>
      <c r="I237" s="340"/>
      <c r="J237" s="382"/>
      <c r="K237" s="418" t="s">
        <v>30</v>
      </c>
      <c r="L237" s="377" t="s">
        <v>579</v>
      </c>
      <c r="M237" s="285" t="s">
        <v>580</v>
      </c>
      <c r="O237" s="138"/>
      <c r="P237" s="192"/>
    </row>
    <row r="238" spans="1:16" ht="15" customHeight="1">
      <c r="A238" s="387" t="s">
        <v>146</v>
      </c>
      <c r="B238" s="387"/>
      <c r="C238" s="387"/>
      <c r="D238" s="387"/>
      <c r="E238" s="381" t="s">
        <v>147</v>
      </c>
      <c r="F238" s="382" t="s">
        <v>124</v>
      </c>
      <c r="G238" s="389">
        <v>325</v>
      </c>
      <c r="H238" s="588" t="s">
        <v>193</v>
      </c>
      <c r="I238" s="589"/>
      <c r="J238" s="382"/>
      <c r="K238" s="418" t="s">
        <v>30</v>
      </c>
      <c r="L238" s="377" t="s">
        <v>579</v>
      </c>
      <c r="M238" s="285" t="s">
        <v>580</v>
      </c>
      <c r="O238" s="138"/>
      <c r="P238" s="192"/>
    </row>
    <row r="239" spans="1:16">
      <c r="A239" s="387" t="s">
        <v>149</v>
      </c>
      <c r="B239" s="387"/>
      <c r="C239" s="387"/>
      <c r="D239" s="387"/>
      <c r="E239" s="381" t="s">
        <v>150</v>
      </c>
      <c r="F239" s="382" t="s">
        <v>124</v>
      </c>
      <c r="G239" s="389">
        <v>325</v>
      </c>
      <c r="H239" s="588"/>
      <c r="I239" s="589"/>
      <c r="J239" s="382"/>
      <c r="K239" s="418" t="s">
        <v>30</v>
      </c>
      <c r="L239" s="377" t="s">
        <v>579</v>
      </c>
      <c r="M239" s="285" t="s">
        <v>580</v>
      </c>
      <c r="O239" s="138"/>
      <c r="P239" s="192"/>
    </row>
    <row r="240" spans="1:16">
      <c r="A240" s="387" t="s">
        <v>194</v>
      </c>
      <c r="B240" s="373"/>
      <c r="C240" s="373"/>
      <c r="D240" s="373"/>
      <c r="E240" s="381" t="s">
        <v>570</v>
      </c>
      <c r="F240" s="53" t="s">
        <v>124</v>
      </c>
      <c r="G240" s="389">
        <v>325</v>
      </c>
      <c r="H240" s="588"/>
      <c r="I240" s="589"/>
      <c r="J240" s="53">
        <v>4000</v>
      </c>
      <c r="K240" s="418" t="s">
        <v>30</v>
      </c>
      <c r="L240" s="377" t="s">
        <v>579</v>
      </c>
      <c r="M240" s="285" t="s">
        <v>580</v>
      </c>
      <c r="O240" s="138"/>
      <c r="P240" s="192"/>
    </row>
    <row r="241" spans="1:16">
      <c r="A241" s="387" t="s">
        <v>195</v>
      </c>
      <c r="B241" s="373"/>
      <c r="C241" s="373"/>
      <c r="D241" s="373"/>
      <c r="E241" s="381" t="s">
        <v>145</v>
      </c>
      <c r="F241" s="53" t="s">
        <v>124</v>
      </c>
      <c r="G241" s="389">
        <v>325</v>
      </c>
      <c r="H241" s="588"/>
      <c r="I241" s="589"/>
      <c r="J241" s="53">
        <v>4000</v>
      </c>
      <c r="K241" s="418" t="s">
        <v>30</v>
      </c>
      <c r="L241" s="377" t="s">
        <v>579</v>
      </c>
      <c r="M241" s="285" t="s">
        <v>580</v>
      </c>
      <c r="O241" s="138"/>
      <c r="P241" s="192"/>
    </row>
    <row r="242" spans="1:16">
      <c r="A242" s="387" t="s">
        <v>196</v>
      </c>
      <c r="B242" s="373"/>
      <c r="C242" s="373"/>
      <c r="D242" s="373"/>
      <c r="E242" s="381" t="s">
        <v>142</v>
      </c>
      <c r="F242" s="53" t="s">
        <v>124</v>
      </c>
      <c r="G242" s="389">
        <v>325</v>
      </c>
      <c r="H242" s="588"/>
      <c r="I242" s="589"/>
      <c r="J242" s="53">
        <v>4000</v>
      </c>
      <c r="K242" s="418" t="s">
        <v>30</v>
      </c>
      <c r="L242" s="377" t="s">
        <v>579</v>
      </c>
      <c r="M242" s="285" t="s">
        <v>580</v>
      </c>
      <c r="O242" s="138"/>
      <c r="P242" s="192"/>
    </row>
    <row r="243" spans="1:16">
      <c r="A243" s="387" t="s">
        <v>197</v>
      </c>
      <c r="B243" s="373"/>
      <c r="C243" s="373"/>
      <c r="D243" s="373"/>
      <c r="E243" s="381" t="s">
        <v>142</v>
      </c>
      <c r="F243" s="53" t="s">
        <v>124</v>
      </c>
      <c r="G243" s="389">
        <v>325</v>
      </c>
      <c r="H243" s="588"/>
      <c r="I243" s="589"/>
      <c r="J243" s="54">
        <v>4000</v>
      </c>
      <c r="K243" s="418" t="s">
        <v>30</v>
      </c>
      <c r="L243" s="377" t="s">
        <v>579</v>
      </c>
      <c r="M243" s="285" t="s">
        <v>580</v>
      </c>
      <c r="O243" s="138"/>
      <c r="P243" s="192"/>
    </row>
    <row r="244" spans="1:16">
      <c r="A244" s="387" t="s">
        <v>198</v>
      </c>
      <c r="B244" s="373"/>
      <c r="C244" s="373"/>
      <c r="D244" s="373"/>
      <c r="E244" s="381" t="s">
        <v>199</v>
      </c>
      <c r="F244" s="53" t="s">
        <v>124</v>
      </c>
      <c r="G244" s="389">
        <v>325</v>
      </c>
      <c r="H244" s="588"/>
      <c r="I244" s="589"/>
      <c r="J244" s="54">
        <v>4000</v>
      </c>
      <c r="K244" s="418" t="s">
        <v>30</v>
      </c>
      <c r="L244" s="377" t="s">
        <v>579</v>
      </c>
      <c r="M244" s="285" t="s">
        <v>580</v>
      </c>
      <c r="O244" s="138"/>
      <c r="P244" s="192"/>
    </row>
    <row r="245" spans="1:16">
      <c r="A245" s="387" t="s">
        <v>200</v>
      </c>
      <c r="B245" s="373"/>
      <c r="C245" s="373"/>
      <c r="D245" s="373"/>
      <c r="E245" s="381" t="s">
        <v>201</v>
      </c>
      <c r="F245" s="53" t="s">
        <v>124</v>
      </c>
      <c r="G245" s="389">
        <v>325</v>
      </c>
      <c r="H245" s="590"/>
      <c r="I245" s="591"/>
      <c r="J245" s="54">
        <v>4000</v>
      </c>
      <c r="K245" s="418" t="s">
        <v>30</v>
      </c>
      <c r="L245" s="377" t="s">
        <v>579</v>
      </c>
      <c r="M245" s="285" t="s">
        <v>580</v>
      </c>
      <c r="O245" s="138"/>
      <c r="P245" s="192"/>
    </row>
    <row r="246" spans="1:16">
      <c r="A246" s="387"/>
      <c r="B246" s="387"/>
      <c r="C246" s="387"/>
      <c r="D246" s="387"/>
      <c r="E246" s="45" t="s">
        <v>157</v>
      </c>
      <c r="F246" s="380"/>
      <c r="G246" s="390"/>
      <c r="H246" s="362"/>
      <c r="I246" s="238"/>
      <c r="J246" s="362"/>
      <c r="K246" s="305"/>
      <c r="L246" s="138"/>
      <c r="M246" s="137"/>
      <c r="O246" s="138"/>
      <c r="P246" s="192"/>
    </row>
    <row r="247" spans="1:16">
      <c r="A247" s="387"/>
      <c r="B247" s="387"/>
      <c r="C247" s="387"/>
      <c r="D247" s="379"/>
      <c r="E247" s="379"/>
      <c r="F247" s="361"/>
      <c r="G247" s="390"/>
      <c r="H247" s="362"/>
      <c r="I247" s="301"/>
      <c r="J247" s="362"/>
      <c r="K247" s="305"/>
      <c r="L247" s="138"/>
      <c r="M247" s="137"/>
      <c r="O247" s="138"/>
      <c r="P247" s="192"/>
    </row>
    <row r="248" spans="1:16">
      <c r="A248" s="378" t="s">
        <v>832</v>
      </c>
      <c r="B248" s="387"/>
      <c r="C248" s="387"/>
      <c r="D248" s="387"/>
      <c r="E248" s="379"/>
      <c r="F248" s="380"/>
      <c r="G248" s="390"/>
      <c r="H248" s="362"/>
      <c r="I248" s="238"/>
      <c r="J248" s="362"/>
      <c r="K248" s="305"/>
      <c r="L248" s="138"/>
      <c r="M248" s="137"/>
      <c r="O248" s="138"/>
      <c r="P248" s="192"/>
    </row>
    <row r="249" spans="1:16">
      <c r="A249" s="387" t="s">
        <v>159</v>
      </c>
      <c r="B249" s="387"/>
      <c r="C249" s="387"/>
      <c r="D249" s="387"/>
      <c r="E249" s="381" t="s">
        <v>160</v>
      </c>
      <c r="F249" s="382" t="s">
        <v>143</v>
      </c>
      <c r="G249" s="389">
        <v>325</v>
      </c>
      <c r="H249" s="383">
        <v>500</v>
      </c>
      <c r="I249" s="219">
        <v>1</v>
      </c>
      <c r="J249" s="383">
        <v>2500</v>
      </c>
      <c r="K249" s="418">
        <v>1</v>
      </c>
      <c r="L249" s="566"/>
      <c r="M249" s="385">
        <f t="shared" ref="M249:M253" si="23">ROUND(K249*L249,2)</f>
        <v>0</v>
      </c>
      <c r="O249" s="138"/>
      <c r="P249" s="192"/>
    </row>
    <row r="250" spans="1:16">
      <c r="A250" s="387" t="s">
        <v>86</v>
      </c>
      <c r="B250" s="387"/>
      <c r="C250" s="387"/>
      <c r="D250" s="387"/>
      <c r="E250" s="381" t="s">
        <v>161</v>
      </c>
      <c r="F250" s="382" t="s">
        <v>143</v>
      </c>
      <c r="G250" s="389">
        <v>325</v>
      </c>
      <c r="H250" s="383">
        <v>500</v>
      </c>
      <c r="I250" s="219">
        <v>1</v>
      </c>
      <c r="J250" s="383">
        <v>2500</v>
      </c>
      <c r="K250" s="418">
        <v>1</v>
      </c>
      <c r="L250" s="566"/>
      <c r="M250" s="385">
        <f t="shared" si="23"/>
        <v>0</v>
      </c>
      <c r="O250" s="138"/>
      <c r="P250" s="192"/>
    </row>
    <row r="251" spans="1:16">
      <c r="A251" s="387" t="s">
        <v>162</v>
      </c>
      <c r="B251" s="387"/>
      <c r="C251" s="387"/>
      <c r="D251" s="387"/>
      <c r="E251" s="381" t="s">
        <v>163</v>
      </c>
      <c r="F251" s="382" t="s">
        <v>143</v>
      </c>
      <c r="G251" s="389">
        <v>325</v>
      </c>
      <c r="H251" s="383">
        <v>500</v>
      </c>
      <c r="I251" s="219">
        <v>1</v>
      </c>
      <c r="J251" s="383">
        <v>2500</v>
      </c>
      <c r="K251" s="418">
        <v>1</v>
      </c>
      <c r="L251" s="566"/>
      <c r="M251" s="385">
        <f t="shared" si="23"/>
        <v>0</v>
      </c>
      <c r="O251" s="138"/>
      <c r="P251" s="192"/>
    </row>
    <row r="252" spans="1:16">
      <c r="A252" s="387" t="s">
        <v>164</v>
      </c>
      <c r="B252" s="387"/>
      <c r="C252" s="387"/>
      <c r="D252" s="387"/>
      <c r="E252" s="381" t="s">
        <v>165</v>
      </c>
      <c r="F252" s="382" t="s">
        <v>143</v>
      </c>
      <c r="G252" s="389">
        <v>325</v>
      </c>
      <c r="H252" s="383">
        <v>500</v>
      </c>
      <c r="I252" s="219">
        <v>1</v>
      </c>
      <c r="J252" s="383">
        <v>2500</v>
      </c>
      <c r="K252" s="418">
        <v>1</v>
      </c>
      <c r="L252" s="566"/>
      <c r="M252" s="385">
        <f t="shared" si="23"/>
        <v>0</v>
      </c>
      <c r="O252" s="138"/>
      <c r="P252" s="192"/>
    </row>
    <row r="253" spans="1:16">
      <c r="A253" s="387" t="s">
        <v>166</v>
      </c>
      <c r="B253" s="387"/>
      <c r="C253" s="387"/>
      <c r="D253" s="387"/>
      <c r="E253" s="381" t="s">
        <v>167</v>
      </c>
      <c r="F253" s="382" t="s">
        <v>143</v>
      </c>
      <c r="G253" s="389">
        <v>325</v>
      </c>
      <c r="H253" s="383">
        <v>500</v>
      </c>
      <c r="I253" s="219">
        <v>1</v>
      </c>
      <c r="J253" s="383">
        <v>2500</v>
      </c>
      <c r="K253" s="418">
        <v>1</v>
      </c>
      <c r="L253" s="566"/>
      <c r="M253" s="385">
        <f t="shared" si="23"/>
        <v>0</v>
      </c>
      <c r="O253" s="138"/>
      <c r="P253" s="192"/>
    </row>
    <row r="254" spans="1:16">
      <c r="A254" s="387"/>
      <c r="B254" s="387"/>
      <c r="C254" s="387"/>
      <c r="D254" s="387"/>
      <c r="E254" s="379"/>
      <c r="F254" s="361"/>
      <c r="G254" s="390"/>
      <c r="H254" s="362"/>
      <c r="I254" s="301"/>
      <c r="J254" s="362"/>
      <c r="K254" s="305"/>
      <c r="L254" s="138"/>
      <c r="M254" s="137"/>
      <c r="O254" s="138"/>
      <c r="P254" s="192"/>
    </row>
    <row r="255" spans="1:16">
      <c r="A255" s="387"/>
      <c r="B255" s="387"/>
      <c r="C255" s="387"/>
      <c r="D255" s="387"/>
      <c r="E255" s="379"/>
      <c r="F255" s="361"/>
      <c r="G255" s="390"/>
      <c r="H255" s="362"/>
      <c r="I255" s="301"/>
      <c r="J255" s="362"/>
      <c r="K255" s="305"/>
      <c r="L255" s="138"/>
      <c r="M255" s="137"/>
      <c r="O255" s="138"/>
      <c r="P255" s="192"/>
    </row>
    <row r="256" spans="1:16">
      <c r="A256" s="378" t="s">
        <v>833</v>
      </c>
      <c r="B256" s="387"/>
      <c r="C256" s="387"/>
      <c r="D256" s="387"/>
      <c r="E256" s="379"/>
      <c r="F256" s="380"/>
      <c r="G256" s="390"/>
      <c r="H256" s="362"/>
      <c r="I256" s="238"/>
      <c r="J256" s="362"/>
      <c r="K256" s="305"/>
      <c r="L256" s="138"/>
      <c r="M256" s="137"/>
      <c r="O256" s="138"/>
      <c r="P256" s="192"/>
    </row>
    <row r="257" spans="1:16">
      <c r="A257" s="387" t="s">
        <v>171</v>
      </c>
      <c r="B257" s="387"/>
      <c r="C257" s="387"/>
      <c r="D257" s="387"/>
      <c r="E257" s="379"/>
      <c r="F257" s="380"/>
      <c r="G257" s="390"/>
      <c r="H257" s="362"/>
      <c r="I257" s="238"/>
      <c r="J257" s="362"/>
      <c r="K257" s="305"/>
      <c r="L257" s="138"/>
      <c r="M257" s="137"/>
      <c r="O257" s="138"/>
      <c r="P257" s="192"/>
    </row>
    <row r="258" spans="1:16">
      <c r="A258" s="387" t="s">
        <v>172</v>
      </c>
      <c r="B258" s="387"/>
      <c r="C258" s="387"/>
      <c r="D258" s="387"/>
      <c r="E258" s="381" t="s">
        <v>165</v>
      </c>
      <c r="F258" s="382" t="s">
        <v>143</v>
      </c>
      <c r="G258" s="389">
        <v>325</v>
      </c>
      <c r="H258" s="383">
        <v>500</v>
      </c>
      <c r="I258" s="219">
        <v>1</v>
      </c>
      <c r="J258" s="383">
        <v>2500</v>
      </c>
      <c r="K258" s="418">
        <v>1</v>
      </c>
      <c r="L258" s="386"/>
      <c r="M258" s="385">
        <f t="shared" ref="M258:M263" si="24">ROUND(K258*L258,2)</f>
        <v>0</v>
      </c>
      <c r="O258" s="138"/>
      <c r="P258" s="192"/>
    </row>
    <row r="259" spans="1:16">
      <c r="A259" s="387" t="s">
        <v>173</v>
      </c>
      <c r="B259" s="387"/>
      <c r="C259" s="387"/>
      <c r="D259" s="387"/>
      <c r="E259" s="381" t="s">
        <v>167</v>
      </c>
      <c r="F259" s="382" t="s">
        <v>143</v>
      </c>
      <c r="G259" s="389">
        <v>325</v>
      </c>
      <c r="H259" s="383">
        <v>500</v>
      </c>
      <c r="I259" s="219">
        <v>1</v>
      </c>
      <c r="J259" s="383">
        <v>2500</v>
      </c>
      <c r="K259" s="418">
        <v>1</v>
      </c>
      <c r="L259" s="386"/>
      <c r="M259" s="385">
        <f t="shared" si="24"/>
        <v>0</v>
      </c>
      <c r="O259" s="138"/>
      <c r="P259" s="192"/>
    </row>
    <row r="260" spans="1:16">
      <c r="A260" s="387" t="s">
        <v>174</v>
      </c>
      <c r="B260" s="387"/>
      <c r="C260" s="387"/>
      <c r="D260" s="387"/>
      <c r="E260" s="381" t="s">
        <v>175</v>
      </c>
      <c r="F260" s="382" t="s">
        <v>143</v>
      </c>
      <c r="G260" s="389">
        <v>325</v>
      </c>
      <c r="H260" s="383">
        <v>500</v>
      </c>
      <c r="I260" s="219">
        <v>1</v>
      </c>
      <c r="J260" s="383">
        <v>2500</v>
      </c>
      <c r="K260" s="418">
        <v>1</v>
      </c>
      <c r="L260" s="386"/>
      <c r="M260" s="385">
        <f t="shared" si="24"/>
        <v>0</v>
      </c>
      <c r="O260" s="138"/>
      <c r="P260" s="192"/>
    </row>
    <row r="261" spans="1:16">
      <c r="A261" s="387" t="s">
        <v>176</v>
      </c>
      <c r="B261" s="387"/>
      <c r="C261" s="387"/>
      <c r="D261" s="387"/>
      <c r="E261" s="381" t="s">
        <v>177</v>
      </c>
      <c r="F261" s="382" t="s">
        <v>143</v>
      </c>
      <c r="G261" s="389">
        <v>325</v>
      </c>
      <c r="H261" s="383">
        <v>500</v>
      </c>
      <c r="I261" s="219">
        <v>1</v>
      </c>
      <c r="J261" s="383">
        <v>2500</v>
      </c>
      <c r="K261" s="418">
        <v>1</v>
      </c>
      <c r="L261" s="386"/>
      <c r="M261" s="385">
        <f t="shared" si="24"/>
        <v>0</v>
      </c>
      <c r="O261" s="138"/>
      <c r="P261" s="192"/>
    </row>
    <row r="262" spans="1:16">
      <c r="A262" s="387" t="s">
        <v>216</v>
      </c>
      <c r="B262" s="387"/>
      <c r="C262" s="387"/>
      <c r="D262" s="387"/>
      <c r="E262" s="381" t="s">
        <v>217</v>
      </c>
      <c r="F262" s="382" t="s">
        <v>143</v>
      </c>
      <c r="G262" s="389">
        <v>340</v>
      </c>
      <c r="H262" s="383">
        <v>1000</v>
      </c>
      <c r="I262" s="219">
        <v>1</v>
      </c>
      <c r="J262" s="383">
        <v>2500</v>
      </c>
      <c r="K262" s="418">
        <v>1</v>
      </c>
      <c r="L262" s="386"/>
      <c r="M262" s="385">
        <f t="shared" si="24"/>
        <v>0</v>
      </c>
      <c r="O262" s="138"/>
      <c r="P262" s="192"/>
    </row>
    <row r="263" spans="1:16">
      <c r="A263" s="387" t="s">
        <v>180</v>
      </c>
      <c r="B263" s="387"/>
      <c r="C263" s="387"/>
      <c r="D263" s="387"/>
      <c r="E263" s="381" t="s">
        <v>181</v>
      </c>
      <c r="F263" s="382" t="s">
        <v>117</v>
      </c>
      <c r="G263" s="389">
        <v>2660</v>
      </c>
      <c r="H263" s="383">
        <v>100</v>
      </c>
      <c r="I263" s="219">
        <v>28</v>
      </c>
      <c r="J263" s="383">
        <v>200</v>
      </c>
      <c r="K263" s="418">
        <v>15</v>
      </c>
      <c r="L263" s="472"/>
      <c r="M263" s="385">
        <f t="shared" si="24"/>
        <v>0</v>
      </c>
      <c r="O263" s="138"/>
      <c r="P263" s="192"/>
    </row>
    <row r="264" spans="1:16">
      <c r="A264" s="387" t="s">
        <v>182</v>
      </c>
      <c r="B264" s="387"/>
      <c r="C264" s="387"/>
      <c r="D264" s="387"/>
      <c r="E264" s="392"/>
      <c r="F264" s="361"/>
      <c r="G264" s="390"/>
      <c r="H264" s="362"/>
      <c r="I264" s="301"/>
      <c r="J264" s="362"/>
      <c r="K264" s="305"/>
      <c r="L264" s="138"/>
      <c r="M264" s="137"/>
      <c r="O264" s="138"/>
      <c r="P264" s="192"/>
    </row>
    <row r="265" spans="1:16">
      <c r="A265" s="387"/>
      <c r="B265" s="387"/>
      <c r="C265" s="387"/>
      <c r="D265" s="387"/>
      <c r="E265" s="45" t="s">
        <v>840</v>
      </c>
      <c r="F265" s="361"/>
      <c r="G265" s="390"/>
      <c r="H265" s="362"/>
      <c r="I265" s="301"/>
      <c r="J265" s="362"/>
      <c r="K265" s="305"/>
      <c r="L265" s="138"/>
      <c r="M265" s="137"/>
      <c r="O265" s="138"/>
      <c r="P265" s="192"/>
    </row>
    <row r="266" spans="1:16">
      <c r="A266" s="387"/>
      <c r="B266" s="387"/>
      <c r="C266" s="387"/>
      <c r="D266" s="387"/>
      <c r="E266" s="45"/>
      <c r="F266" s="361"/>
      <c r="G266" s="390"/>
      <c r="H266" s="362"/>
      <c r="I266" s="301"/>
      <c r="J266" s="362"/>
      <c r="K266" s="305"/>
      <c r="L266" s="138"/>
      <c r="M266" s="137"/>
      <c r="O266" s="138"/>
      <c r="P266" s="192"/>
    </row>
    <row r="267" spans="1:16">
      <c r="A267" s="378" t="s">
        <v>834</v>
      </c>
      <c r="B267" s="387"/>
      <c r="C267" s="387"/>
      <c r="D267" s="387"/>
      <c r="E267" s="379"/>
      <c r="F267" s="380"/>
      <c r="G267" s="390"/>
      <c r="H267" s="362"/>
      <c r="I267" s="238"/>
      <c r="J267" s="362"/>
      <c r="K267" s="305"/>
      <c r="L267" s="138"/>
      <c r="M267" s="137"/>
      <c r="O267" s="138"/>
      <c r="P267" s="192"/>
    </row>
    <row r="268" spans="1:16">
      <c r="A268" s="387" t="s">
        <v>141</v>
      </c>
      <c r="B268" s="387"/>
      <c r="C268" s="387"/>
      <c r="D268" s="387"/>
      <c r="E268" s="381" t="s">
        <v>142</v>
      </c>
      <c r="F268" s="382" t="s">
        <v>143</v>
      </c>
      <c r="G268" s="389">
        <v>325</v>
      </c>
      <c r="H268" s="55">
        <v>2500</v>
      </c>
      <c r="I268" s="219">
        <v>0</v>
      </c>
      <c r="J268" s="383">
        <v>2500</v>
      </c>
      <c r="K268" s="418" t="s">
        <v>30</v>
      </c>
      <c r="L268" s="377" t="s">
        <v>579</v>
      </c>
      <c r="M268" s="285" t="s">
        <v>580</v>
      </c>
      <c r="O268" s="138"/>
      <c r="P268" s="192"/>
    </row>
    <row r="269" spans="1:16">
      <c r="A269" s="387" t="s">
        <v>144</v>
      </c>
      <c r="B269" s="387"/>
      <c r="C269" s="387"/>
      <c r="D269" s="387"/>
      <c r="E269" s="381" t="s">
        <v>145</v>
      </c>
      <c r="F269" s="382" t="s">
        <v>143</v>
      </c>
      <c r="G269" s="389">
        <v>325</v>
      </c>
      <c r="H269" s="55">
        <v>2500</v>
      </c>
      <c r="I269" s="219">
        <v>0</v>
      </c>
      <c r="J269" s="383">
        <v>2500</v>
      </c>
      <c r="K269" s="418" t="s">
        <v>30</v>
      </c>
      <c r="L269" s="377" t="s">
        <v>579</v>
      </c>
      <c r="M269" s="285" t="s">
        <v>580</v>
      </c>
      <c r="O269" s="138"/>
      <c r="P269" s="192"/>
    </row>
    <row r="270" spans="1:16">
      <c r="A270" s="387" t="s">
        <v>146</v>
      </c>
      <c r="B270" s="387"/>
      <c r="C270" s="387"/>
      <c r="D270" s="387"/>
      <c r="E270" s="381" t="s">
        <v>147</v>
      </c>
      <c r="F270" s="382" t="s">
        <v>143</v>
      </c>
      <c r="G270" s="389">
        <v>325</v>
      </c>
      <c r="H270" s="383" t="s">
        <v>185</v>
      </c>
      <c r="I270" s="219">
        <v>0</v>
      </c>
      <c r="J270" s="383">
        <v>2500</v>
      </c>
      <c r="K270" s="418" t="s">
        <v>30</v>
      </c>
      <c r="L270" s="377" t="s">
        <v>579</v>
      </c>
      <c r="M270" s="285" t="s">
        <v>580</v>
      </c>
      <c r="O270" s="138"/>
      <c r="P270" s="192"/>
    </row>
    <row r="271" spans="1:16">
      <c r="A271" s="387" t="s">
        <v>149</v>
      </c>
      <c r="B271" s="387"/>
      <c r="C271" s="387"/>
      <c r="D271" s="387"/>
      <c r="E271" s="381" t="s">
        <v>150</v>
      </c>
      <c r="F271" s="382" t="s">
        <v>143</v>
      </c>
      <c r="G271" s="389">
        <v>325</v>
      </c>
      <c r="H271" s="383" t="s">
        <v>185</v>
      </c>
      <c r="I271" s="219">
        <v>0</v>
      </c>
      <c r="J271" s="383">
        <v>2500</v>
      </c>
      <c r="K271" s="418" t="s">
        <v>30</v>
      </c>
      <c r="L271" s="377" t="s">
        <v>579</v>
      </c>
      <c r="M271" s="285" t="s">
        <v>580</v>
      </c>
      <c r="O271" s="138"/>
      <c r="P271" s="192"/>
    </row>
    <row r="272" spans="1:16">
      <c r="A272" s="387"/>
      <c r="B272" s="387"/>
      <c r="C272" s="387"/>
      <c r="D272" s="387"/>
      <c r="E272" s="379"/>
      <c r="F272" s="361"/>
      <c r="G272" s="232"/>
      <c r="H272" s="30"/>
      <c r="I272" s="301"/>
      <c r="J272" s="30"/>
      <c r="K272" s="309"/>
      <c r="L272" s="128"/>
      <c r="M272" s="125"/>
      <c r="O272" s="138"/>
      <c r="P272" s="192"/>
    </row>
    <row r="273" spans="1:16">
      <c r="A273" s="378"/>
      <c r="B273" s="387"/>
      <c r="C273" s="387"/>
      <c r="D273" s="387"/>
      <c r="E273" s="379"/>
      <c r="F273" s="380"/>
      <c r="G273" s="390"/>
      <c r="H273" s="362"/>
      <c r="I273" s="238"/>
      <c r="J273" s="362"/>
      <c r="K273" s="305"/>
      <c r="L273" s="138"/>
      <c r="M273" s="137"/>
      <c r="O273" s="138"/>
      <c r="P273" s="192"/>
    </row>
    <row r="274" spans="1:16" ht="15.6">
      <c r="A274" s="378" t="s">
        <v>186</v>
      </c>
      <c r="B274" s="387"/>
      <c r="C274" s="387"/>
      <c r="D274" s="387"/>
      <c r="E274" s="379"/>
      <c r="F274" s="380"/>
      <c r="G274" s="390"/>
      <c r="H274" s="168"/>
      <c r="I274" s="238"/>
      <c r="J274" s="362"/>
      <c r="K274" s="305"/>
      <c r="L274" s="138"/>
      <c r="M274" s="137"/>
      <c r="O274" s="138"/>
      <c r="P274" s="192"/>
    </row>
    <row r="275" spans="1:16">
      <c r="A275" s="378" t="s">
        <v>187</v>
      </c>
      <c r="B275" s="387"/>
      <c r="C275" s="387"/>
      <c r="D275" s="387"/>
      <c r="E275" s="379"/>
      <c r="F275" s="380"/>
      <c r="G275" s="390"/>
      <c r="H275" s="362"/>
      <c r="I275" s="238"/>
      <c r="J275" s="362"/>
      <c r="K275" s="305"/>
      <c r="L275" s="138"/>
      <c r="M275" s="137"/>
      <c r="O275" s="138"/>
      <c r="P275" s="192"/>
    </row>
    <row r="276" spans="1:16" ht="15" customHeight="1">
      <c r="A276" s="387" t="s">
        <v>86</v>
      </c>
      <c r="B276" s="387"/>
      <c r="C276" s="387"/>
      <c r="D276" s="387"/>
      <c r="E276" s="381" t="s">
        <v>51</v>
      </c>
      <c r="F276" s="382" t="s">
        <v>124</v>
      </c>
      <c r="G276" s="389">
        <v>190</v>
      </c>
      <c r="H276" s="586" t="s">
        <v>148</v>
      </c>
      <c r="I276" s="587"/>
      <c r="J276" s="382"/>
      <c r="K276" s="418" t="s">
        <v>30</v>
      </c>
      <c r="L276" s="377" t="s">
        <v>579</v>
      </c>
      <c r="M276" s="285" t="s">
        <v>580</v>
      </c>
      <c r="O276" s="138"/>
      <c r="P276" s="192"/>
    </row>
    <row r="277" spans="1:16">
      <c r="A277" s="387" t="s">
        <v>126</v>
      </c>
      <c r="B277" s="387"/>
      <c r="C277" s="387"/>
      <c r="D277" s="387"/>
      <c r="E277" s="381" t="s">
        <v>51</v>
      </c>
      <c r="F277" s="382" t="s">
        <v>124</v>
      </c>
      <c r="G277" s="389">
        <v>190</v>
      </c>
      <c r="H277" s="588"/>
      <c r="I277" s="589"/>
      <c r="J277" s="382"/>
      <c r="K277" s="418" t="s">
        <v>30</v>
      </c>
      <c r="L277" s="377" t="s">
        <v>579</v>
      </c>
      <c r="M277" s="285" t="s">
        <v>580</v>
      </c>
      <c r="O277" s="138"/>
      <c r="P277" s="192"/>
    </row>
    <row r="278" spans="1:16">
      <c r="A278" s="387" t="s">
        <v>110</v>
      </c>
      <c r="B278" s="132"/>
      <c r="C278" s="387"/>
      <c r="D278" s="387"/>
      <c r="E278" s="381" t="s">
        <v>127</v>
      </c>
      <c r="F278" s="382" t="s">
        <v>124</v>
      </c>
      <c r="G278" s="389">
        <v>190</v>
      </c>
      <c r="H278" s="588"/>
      <c r="I278" s="589"/>
      <c r="J278" s="382"/>
      <c r="K278" s="418" t="s">
        <v>30</v>
      </c>
      <c r="L278" s="377" t="s">
        <v>579</v>
      </c>
      <c r="M278" s="285" t="s">
        <v>580</v>
      </c>
      <c r="O278" s="138"/>
      <c r="P278" s="192"/>
    </row>
    <row r="279" spans="1:16">
      <c r="A279" s="387" t="s">
        <v>128</v>
      </c>
      <c r="B279" s="167"/>
      <c r="C279" s="378"/>
      <c r="D279" s="378"/>
      <c r="E279" s="381" t="s">
        <v>188</v>
      </c>
      <c r="F279" s="382" t="s">
        <v>124</v>
      </c>
      <c r="G279" s="389">
        <v>190</v>
      </c>
      <c r="H279" s="588"/>
      <c r="I279" s="589"/>
      <c r="J279" s="382"/>
      <c r="K279" s="418" t="s">
        <v>30</v>
      </c>
      <c r="L279" s="377" t="s">
        <v>579</v>
      </c>
      <c r="M279" s="285" t="s">
        <v>580</v>
      </c>
      <c r="O279" s="138"/>
      <c r="P279" s="192"/>
    </row>
    <row r="280" spans="1:16">
      <c r="A280" s="387" t="s">
        <v>130</v>
      </c>
      <c r="B280" s="132"/>
      <c r="C280" s="387"/>
      <c r="D280" s="387"/>
      <c r="E280" s="381" t="s">
        <v>131</v>
      </c>
      <c r="F280" s="382" t="s">
        <v>124</v>
      </c>
      <c r="G280" s="389">
        <v>190</v>
      </c>
      <c r="H280" s="588"/>
      <c r="I280" s="589"/>
      <c r="J280" s="382"/>
      <c r="K280" s="418" t="s">
        <v>30</v>
      </c>
      <c r="L280" s="377" t="s">
        <v>579</v>
      </c>
      <c r="M280" s="285" t="s">
        <v>580</v>
      </c>
      <c r="O280" s="138"/>
      <c r="P280" s="192"/>
    </row>
    <row r="281" spans="1:16">
      <c r="A281" s="387" t="s">
        <v>132</v>
      </c>
      <c r="B281" s="132"/>
      <c r="C281" s="387"/>
      <c r="D281" s="387"/>
      <c r="E281" s="381" t="s">
        <v>114</v>
      </c>
      <c r="F281" s="382" t="s">
        <v>124</v>
      </c>
      <c r="G281" s="389">
        <v>190</v>
      </c>
      <c r="H281" s="588"/>
      <c r="I281" s="589"/>
      <c r="J281" s="382"/>
      <c r="K281" s="418" t="s">
        <v>30</v>
      </c>
      <c r="L281" s="377" t="s">
        <v>579</v>
      </c>
      <c r="M281" s="285" t="s">
        <v>580</v>
      </c>
      <c r="O281" s="138"/>
      <c r="P281" s="192"/>
    </row>
    <row r="282" spans="1:16">
      <c r="A282" s="387" t="s">
        <v>189</v>
      </c>
      <c r="B282" s="132"/>
      <c r="C282" s="387"/>
      <c r="D282" s="387"/>
      <c r="E282" s="381" t="s">
        <v>190</v>
      </c>
      <c r="F282" s="382" t="s">
        <v>124</v>
      </c>
      <c r="G282" s="389">
        <v>190</v>
      </c>
      <c r="H282" s="588"/>
      <c r="I282" s="589"/>
      <c r="J282" s="382"/>
      <c r="K282" s="418" t="s">
        <v>30</v>
      </c>
      <c r="L282" s="377" t="s">
        <v>579</v>
      </c>
      <c r="M282" s="285" t="s">
        <v>580</v>
      </c>
      <c r="O282" s="138"/>
      <c r="P282" s="192"/>
    </row>
    <row r="283" spans="1:16">
      <c r="A283" s="387" t="s">
        <v>191</v>
      </c>
      <c r="B283" s="132"/>
      <c r="C283" s="387"/>
      <c r="D283" s="387"/>
      <c r="E283" s="381" t="s">
        <v>116</v>
      </c>
      <c r="F283" s="382" t="s">
        <v>124</v>
      </c>
      <c r="G283" s="389">
        <v>190</v>
      </c>
      <c r="H283" s="588"/>
      <c r="I283" s="589"/>
      <c r="J283" s="382"/>
      <c r="K283" s="418" t="s">
        <v>30</v>
      </c>
      <c r="L283" s="377" t="s">
        <v>579</v>
      </c>
      <c r="M283" s="285" t="s">
        <v>580</v>
      </c>
      <c r="O283" s="138"/>
      <c r="P283" s="192"/>
    </row>
    <row r="284" spans="1:16">
      <c r="A284" s="387" t="s">
        <v>135</v>
      </c>
      <c r="B284" s="387"/>
      <c r="C284" s="387"/>
      <c r="D284" s="387"/>
      <c r="E284" s="381" t="s">
        <v>136</v>
      </c>
      <c r="F284" s="382" t="s">
        <v>124</v>
      </c>
      <c r="G284" s="389">
        <v>190</v>
      </c>
      <c r="H284" s="588"/>
      <c r="I284" s="589"/>
      <c r="J284" s="382"/>
      <c r="K284" s="418" t="s">
        <v>30</v>
      </c>
      <c r="L284" s="377" t="s">
        <v>579</v>
      </c>
      <c r="M284" s="285" t="s">
        <v>580</v>
      </c>
      <c r="O284" s="138"/>
      <c r="P284" s="192"/>
    </row>
    <row r="285" spans="1:16">
      <c r="A285" s="387" t="s">
        <v>137</v>
      </c>
      <c r="B285" s="387"/>
      <c r="C285" s="387"/>
      <c r="D285" s="387"/>
      <c r="E285" s="381" t="s">
        <v>138</v>
      </c>
      <c r="F285" s="382" t="s">
        <v>124</v>
      </c>
      <c r="G285" s="389">
        <v>190</v>
      </c>
      <c r="H285" s="588"/>
      <c r="I285" s="589"/>
      <c r="J285" s="382"/>
      <c r="K285" s="418" t="s">
        <v>30</v>
      </c>
      <c r="L285" s="377" t="s">
        <v>579</v>
      </c>
      <c r="M285" s="285" t="s">
        <v>580</v>
      </c>
      <c r="O285" s="138"/>
      <c r="P285" s="192"/>
    </row>
    <row r="286" spans="1:16">
      <c r="A286" s="387" t="s">
        <v>133</v>
      </c>
      <c r="B286" s="387"/>
      <c r="C286" s="387"/>
      <c r="D286" s="387"/>
      <c r="E286" s="381" t="s">
        <v>134</v>
      </c>
      <c r="F286" s="382" t="s">
        <v>124</v>
      </c>
      <c r="G286" s="389">
        <v>190</v>
      </c>
      <c r="H286" s="590"/>
      <c r="I286" s="591"/>
      <c r="J286" s="382"/>
      <c r="K286" s="418" t="s">
        <v>30</v>
      </c>
      <c r="L286" s="377" t="s">
        <v>579</v>
      </c>
      <c r="M286" s="285" t="s">
        <v>580</v>
      </c>
      <c r="O286" s="138"/>
      <c r="P286" s="192"/>
    </row>
    <row r="287" spans="1:16">
      <c r="A287" s="378"/>
      <c r="B287" s="387"/>
      <c r="C287" s="387"/>
      <c r="D287" s="387"/>
      <c r="E287" s="45" t="s">
        <v>139</v>
      </c>
      <c r="F287" s="380"/>
      <c r="G287" s="390"/>
      <c r="H287" s="362"/>
      <c r="I287" s="238"/>
      <c r="J287" s="362"/>
      <c r="K287" s="305"/>
      <c r="L287" s="138"/>
      <c r="M287" s="137"/>
      <c r="O287" s="138"/>
      <c r="P287" s="192"/>
    </row>
    <row r="288" spans="1:16">
      <c r="A288" s="378" t="s">
        <v>192</v>
      </c>
      <c r="B288" s="387"/>
      <c r="C288" s="387"/>
      <c r="D288" s="387"/>
      <c r="E288" s="379"/>
      <c r="F288" s="380"/>
      <c r="G288" s="390"/>
      <c r="H288" s="362"/>
      <c r="I288" s="238"/>
      <c r="J288" s="362"/>
      <c r="K288" s="305"/>
      <c r="L288" s="138"/>
      <c r="M288" s="137"/>
      <c r="O288" s="138"/>
      <c r="P288" s="192"/>
    </row>
    <row r="289" spans="1:16">
      <c r="A289" s="387" t="s">
        <v>141</v>
      </c>
      <c r="B289" s="387"/>
      <c r="C289" s="387"/>
      <c r="D289" s="387"/>
      <c r="E289" s="381" t="s">
        <v>142</v>
      </c>
      <c r="F289" s="382" t="s">
        <v>124</v>
      </c>
      <c r="G289" s="389">
        <v>190</v>
      </c>
      <c r="H289" s="46"/>
      <c r="I289" s="453">
        <v>1</v>
      </c>
      <c r="J289" s="382"/>
      <c r="K289" s="418" t="s">
        <v>30</v>
      </c>
      <c r="L289" s="377" t="s">
        <v>579</v>
      </c>
      <c r="M289" s="285" t="s">
        <v>580</v>
      </c>
      <c r="O289" s="138"/>
      <c r="P289" s="192"/>
    </row>
    <row r="290" spans="1:16">
      <c r="A290" s="387" t="s">
        <v>144</v>
      </c>
      <c r="B290" s="387"/>
      <c r="C290" s="387"/>
      <c r="D290" s="387"/>
      <c r="E290" s="381" t="s">
        <v>145</v>
      </c>
      <c r="F290" s="382" t="s">
        <v>124</v>
      </c>
      <c r="G290" s="389">
        <v>190</v>
      </c>
      <c r="H290" s="46"/>
      <c r="I290" s="453">
        <v>1</v>
      </c>
      <c r="J290" s="382"/>
      <c r="K290" s="418" t="s">
        <v>30</v>
      </c>
      <c r="L290" s="377" t="s">
        <v>579</v>
      </c>
      <c r="M290" s="285" t="s">
        <v>580</v>
      </c>
      <c r="O290" s="138"/>
      <c r="P290" s="192"/>
    </row>
    <row r="291" spans="1:16" ht="15" customHeight="1">
      <c r="A291" s="387" t="s">
        <v>146</v>
      </c>
      <c r="B291" s="387"/>
      <c r="C291" s="387"/>
      <c r="D291" s="387"/>
      <c r="E291" s="381" t="s">
        <v>147</v>
      </c>
      <c r="F291" s="382" t="s">
        <v>124</v>
      </c>
      <c r="G291" s="389">
        <v>190</v>
      </c>
      <c r="H291" s="586" t="s">
        <v>193</v>
      </c>
      <c r="I291" s="587"/>
      <c r="J291" s="382"/>
      <c r="K291" s="418" t="s">
        <v>30</v>
      </c>
      <c r="L291" s="377" t="s">
        <v>579</v>
      </c>
      <c r="M291" s="285" t="s">
        <v>580</v>
      </c>
      <c r="O291" s="138"/>
      <c r="P291" s="192"/>
    </row>
    <row r="292" spans="1:16">
      <c r="A292" s="387" t="s">
        <v>149</v>
      </c>
      <c r="B292" s="387"/>
      <c r="C292" s="387"/>
      <c r="D292" s="387"/>
      <c r="E292" s="381" t="s">
        <v>150</v>
      </c>
      <c r="F292" s="382" t="s">
        <v>124</v>
      </c>
      <c r="G292" s="389">
        <v>190</v>
      </c>
      <c r="H292" s="588"/>
      <c r="I292" s="589"/>
      <c r="J292" s="382"/>
      <c r="K292" s="418" t="s">
        <v>30</v>
      </c>
      <c r="L292" s="377" t="s">
        <v>579</v>
      </c>
      <c r="M292" s="285" t="s">
        <v>580</v>
      </c>
      <c r="O292" s="138"/>
      <c r="P292" s="192"/>
    </row>
    <row r="293" spans="1:16">
      <c r="A293" s="387" t="s">
        <v>194</v>
      </c>
      <c r="B293" s="387"/>
      <c r="C293" s="373"/>
      <c r="D293" s="373"/>
      <c r="E293" s="381" t="s">
        <v>570</v>
      </c>
      <c r="F293" s="53" t="s">
        <v>124</v>
      </c>
      <c r="G293" s="389">
        <v>190</v>
      </c>
      <c r="H293" s="588"/>
      <c r="I293" s="589"/>
      <c r="J293" s="53">
        <v>4000</v>
      </c>
      <c r="K293" s="418" t="s">
        <v>30</v>
      </c>
      <c r="L293" s="377" t="s">
        <v>579</v>
      </c>
      <c r="M293" s="285" t="s">
        <v>580</v>
      </c>
      <c r="O293" s="138"/>
      <c r="P293" s="192"/>
    </row>
    <row r="294" spans="1:16">
      <c r="A294" s="387" t="s">
        <v>195</v>
      </c>
      <c r="B294" s="387"/>
      <c r="C294" s="373"/>
      <c r="D294" s="373"/>
      <c r="E294" s="381" t="s">
        <v>145</v>
      </c>
      <c r="F294" s="53" t="s">
        <v>124</v>
      </c>
      <c r="G294" s="389">
        <v>190</v>
      </c>
      <c r="H294" s="588"/>
      <c r="I294" s="589"/>
      <c r="J294" s="53">
        <v>4000</v>
      </c>
      <c r="K294" s="418" t="s">
        <v>30</v>
      </c>
      <c r="L294" s="377" t="s">
        <v>579</v>
      </c>
      <c r="M294" s="285" t="s">
        <v>580</v>
      </c>
      <c r="O294" s="138"/>
      <c r="P294" s="192"/>
    </row>
    <row r="295" spans="1:16">
      <c r="A295" s="387" t="s">
        <v>196</v>
      </c>
      <c r="B295" s="387"/>
      <c r="C295" s="373"/>
      <c r="D295" s="373"/>
      <c r="E295" s="381" t="s">
        <v>142</v>
      </c>
      <c r="F295" s="53" t="s">
        <v>124</v>
      </c>
      <c r="G295" s="389">
        <v>190</v>
      </c>
      <c r="H295" s="588"/>
      <c r="I295" s="589"/>
      <c r="J295" s="53">
        <v>4000</v>
      </c>
      <c r="K295" s="418" t="s">
        <v>30</v>
      </c>
      <c r="L295" s="377" t="s">
        <v>579</v>
      </c>
      <c r="M295" s="285" t="s">
        <v>580</v>
      </c>
      <c r="O295" s="138"/>
      <c r="P295" s="192"/>
    </row>
    <row r="296" spans="1:16">
      <c r="A296" s="387" t="s">
        <v>197</v>
      </c>
      <c r="B296" s="387"/>
      <c r="C296" s="373"/>
      <c r="D296" s="373"/>
      <c r="E296" s="381" t="s">
        <v>142</v>
      </c>
      <c r="F296" s="53" t="s">
        <v>124</v>
      </c>
      <c r="G296" s="389">
        <v>190</v>
      </c>
      <c r="H296" s="588"/>
      <c r="I296" s="589"/>
      <c r="J296" s="54">
        <v>4000</v>
      </c>
      <c r="K296" s="418" t="s">
        <v>30</v>
      </c>
      <c r="L296" s="377" t="s">
        <v>579</v>
      </c>
      <c r="M296" s="285" t="s">
        <v>580</v>
      </c>
      <c r="O296" s="138"/>
      <c r="P296" s="192"/>
    </row>
    <row r="297" spans="1:16">
      <c r="A297" s="387" t="s">
        <v>198</v>
      </c>
      <c r="B297" s="387"/>
      <c r="C297" s="373"/>
      <c r="D297" s="373"/>
      <c r="E297" s="381" t="s">
        <v>199</v>
      </c>
      <c r="F297" s="53" t="s">
        <v>124</v>
      </c>
      <c r="G297" s="389">
        <v>190</v>
      </c>
      <c r="H297" s="588"/>
      <c r="I297" s="589"/>
      <c r="J297" s="54">
        <v>4000</v>
      </c>
      <c r="K297" s="418" t="s">
        <v>30</v>
      </c>
      <c r="L297" s="377" t="s">
        <v>579</v>
      </c>
      <c r="M297" s="285" t="s">
        <v>580</v>
      </c>
      <c r="O297" s="138"/>
      <c r="P297" s="192"/>
    </row>
    <row r="298" spans="1:16">
      <c r="A298" s="387" t="s">
        <v>200</v>
      </c>
      <c r="B298" s="387"/>
      <c r="C298" s="373"/>
      <c r="D298" s="373"/>
      <c r="E298" s="381" t="s">
        <v>201</v>
      </c>
      <c r="F298" s="53" t="s">
        <v>124</v>
      </c>
      <c r="G298" s="389">
        <v>190</v>
      </c>
      <c r="H298" s="590"/>
      <c r="I298" s="591"/>
      <c r="J298" s="54">
        <v>4000</v>
      </c>
      <c r="K298" s="418" t="s">
        <v>30</v>
      </c>
      <c r="L298" s="377" t="s">
        <v>579</v>
      </c>
      <c r="M298" s="285" t="s">
        <v>580</v>
      </c>
      <c r="O298" s="138"/>
      <c r="P298" s="192"/>
    </row>
    <row r="299" spans="1:16">
      <c r="A299" s="387"/>
      <c r="B299" s="387"/>
      <c r="C299" s="387"/>
      <c r="D299" s="387"/>
      <c r="E299" s="45" t="s">
        <v>157</v>
      </c>
      <c r="F299" s="380"/>
      <c r="G299" s="390"/>
      <c r="H299" s="362"/>
      <c r="I299" s="238"/>
      <c r="J299" s="362"/>
      <c r="K299" s="305"/>
      <c r="L299" s="138"/>
      <c r="M299" s="137"/>
      <c r="O299" s="138"/>
      <c r="P299" s="192"/>
    </row>
    <row r="300" spans="1:16">
      <c r="A300" s="387"/>
      <c r="B300" s="387"/>
      <c r="C300" s="387"/>
      <c r="D300" s="379"/>
      <c r="E300" s="379"/>
      <c r="F300" s="361"/>
      <c r="G300" s="390"/>
      <c r="H300" s="362"/>
      <c r="I300" s="301"/>
      <c r="J300" s="362"/>
      <c r="K300" s="305"/>
      <c r="L300" s="138"/>
      <c r="M300" s="137"/>
      <c r="O300" s="138"/>
      <c r="P300" s="192"/>
    </row>
    <row r="301" spans="1:16">
      <c r="A301" s="378" t="s">
        <v>202</v>
      </c>
      <c r="B301" s="387"/>
      <c r="C301" s="387"/>
      <c r="D301" s="387"/>
      <c r="E301" s="379"/>
      <c r="F301" s="380"/>
      <c r="G301" s="390"/>
      <c r="H301" s="362"/>
      <c r="I301" s="238"/>
      <c r="J301" s="362"/>
      <c r="K301" s="305"/>
      <c r="L301" s="138"/>
      <c r="M301" s="137"/>
      <c r="O301" s="138"/>
      <c r="P301" s="192"/>
    </row>
    <row r="302" spans="1:16">
      <c r="A302" s="387" t="s">
        <v>159</v>
      </c>
      <c r="B302" s="387"/>
      <c r="C302" s="387"/>
      <c r="D302" s="387"/>
      <c r="E302" s="381" t="s">
        <v>160</v>
      </c>
      <c r="F302" s="382" t="s">
        <v>143</v>
      </c>
      <c r="G302" s="389">
        <v>190</v>
      </c>
      <c r="H302" s="383">
        <v>500</v>
      </c>
      <c r="I302" s="219">
        <v>1</v>
      </c>
      <c r="J302" s="383">
        <v>2500</v>
      </c>
      <c r="K302" s="418" t="s">
        <v>30</v>
      </c>
      <c r="L302" s="377" t="s">
        <v>579</v>
      </c>
      <c r="M302" s="285" t="s">
        <v>580</v>
      </c>
      <c r="O302" s="138"/>
      <c r="P302" s="192"/>
    </row>
    <row r="303" spans="1:16">
      <c r="A303" s="387" t="s">
        <v>86</v>
      </c>
      <c r="B303" s="387"/>
      <c r="C303" s="387"/>
      <c r="D303" s="387"/>
      <c r="E303" s="381" t="s">
        <v>161</v>
      </c>
      <c r="F303" s="382" t="s">
        <v>143</v>
      </c>
      <c r="G303" s="389">
        <v>190</v>
      </c>
      <c r="H303" s="383">
        <v>500</v>
      </c>
      <c r="I303" s="219">
        <v>1</v>
      </c>
      <c r="J303" s="383">
        <v>2500</v>
      </c>
      <c r="K303" s="418" t="s">
        <v>30</v>
      </c>
      <c r="L303" s="377" t="s">
        <v>579</v>
      </c>
      <c r="M303" s="285" t="s">
        <v>580</v>
      </c>
      <c r="O303" s="138"/>
      <c r="P303" s="192"/>
    </row>
    <row r="304" spans="1:16">
      <c r="A304" s="387" t="s">
        <v>162</v>
      </c>
      <c r="B304" s="387"/>
      <c r="C304" s="387"/>
      <c r="D304" s="387"/>
      <c r="E304" s="381" t="s">
        <v>163</v>
      </c>
      <c r="F304" s="382" t="s">
        <v>143</v>
      </c>
      <c r="G304" s="389">
        <v>190</v>
      </c>
      <c r="H304" s="383">
        <v>500</v>
      </c>
      <c r="I304" s="219">
        <v>1</v>
      </c>
      <c r="J304" s="383">
        <v>2500</v>
      </c>
      <c r="K304" s="418" t="s">
        <v>30</v>
      </c>
      <c r="L304" s="377" t="s">
        <v>579</v>
      </c>
      <c r="M304" s="285" t="s">
        <v>580</v>
      </c>
      <c r="O304" s="138"/>
      <c r="P304" s="192"/>
    </row>
    <row r="305" spans="1:16">
      <c r="A305" s="387" t="s">
        <v>164</v>
      </c>
      <c r="B305" s="387"/>
      <c r="C305" s="387"/>
      <c r="D305" s="387"/>
      <c r="E305" s="381" t="s">
        <v>165</v>
      </c>
      <c r="F305" s="382" t="s">
        <v>143</v>
      </c>
      <c r="G305" s="389">
        <v>190</v>
      </c>
      <c r="H305" s="383">
        <v>500</v>
      </c>
      <c r="I305" s="219">
        <v>1</v>
      </c>
      <c r="J305" s="383">
        <v>2500</v>
      </c>
      <c r="K305" s="418" t="s">
        <v>30</v>
      </c>
      <c r="L305" s="377" t="s">
        <v>579</v>
      </c>
      <c r="M305" s="285" t="s">
        <v>580</v>
      </c>
      <c r="O305" s="138"/>
      <c r="P305" s="192"/>
    </row>
    <row r="306" spans="1:16">
      <c r="A306" s="387" t="s">
        <v>166</v>
      </c>
      <c r="B306" s="387"/>
      <c r="C306" s="387"/>
      <c r="D306" s="387"/>
      <c r="E306" s="381" t="s">
        <v>167</v>
      </c>
      <c r="F306" s="382" t="s">
        <v>143</v>
      </c>
      <c r="G306" s="389">
        <v>190</v>
      </c>
      <c r="H306" s="383">
        <v>500</v>
      </c>
      <c r="I306" s="219">
        <v>1</v>
      </c>
      <c r="J306" s="383">
        <v>2500</v>
      </c>
      <c r="K306" s="418" t="s">
        <v>30</v>
      </c>
      <c r="L306" s="377" t="s">
        <v>579</v>
      </c>
      <c r="M306" s="285" t="s">
        <v>580</v>
      </c>
      <c r="O306" s="138"/>
      <c r="P306" s="192"/>
    </row>
    <row r="307" spans="1:16">
      <c r="A307" s="387"/>
      <c r="B307" s="387"/>
      <c r="C307" s="387"/>
      <c r="D307" s="387"/>
      <c r="E307" s="379"/>
      <c r="F307" s="361"/>
      <c r="G307" s="390"/>
      <c r="H307" s="362"/>
      <c r="I307" s="301"/>
      <c r="J307" s="362"/>
      <c r="K307" s="305"/>
      <c r="L307" s="138"/>
      <c r="M307" s="137"/>
      <c r="O307" s="138"/>
      <c r="P307" s="192"/>
    </row>
    <row r="308" spans="1:16">
      <c r="A308" s="387"/>
      <c r="B308" s="387"/>
      <c r="C308" s="387"/>
      <c r="D308" s="387"/>
      <c r="E308" s="379"/>
      <c r="F308" s="361"/>
      <c r="G308" s="390"/>
      <c r="H308" s="362"/>
      <c r="I308" s="301"/>
      <c r="J308" s="362"/>
      <c r="K308" s="305"/>
      <c r="L308" s="138"/>
      <c r="M308" s="137"/>
      <c r="O308" s="138"/>
      <c r="P308" s="192"/>
    </row>
    <row r="309" spans="1:16">
      <c r="A309" s="378" t="s">
        <v>203</v>
      </c>
      <c r="B309" s="387"/>
      <c r="C309" s="387"/>
      <c r="D309" s="387"/>
      <c r="E309" s="379"/>
      <c r="F309" s="380"/>
      <c r="G309" s="390"/>
      <c r="H309" s="362"/>
      <c r="I309" s="238"/>
      <c r="J309" s="362"/>
      <c r="K309" s="305"/>
      <c r="L309" s="138"/>
      <c r="M309" s="137"/>
      <c r="O309" s="138"/>
      <c r="P309" s="192"/>
    </row>
    <row r="310" spans="1:16">
      <c r="A310" s="387" t="s">
        <v>171</v>
      </c>
      <c r="B310" s="387"/>
      <c r="C310" s="387"/>
      <c r="D310" s="387"/>
      <c r="E310" s="379"/>
      <c r="F310" s="380"/>
      <c r="G310" s="390"/>
      <c r="H310" s="362"/>
      <c r="I310" s="238"/>
      <c r="J310" s="362"/>
      <c r="K310" s="305"/>
      <c r="L310" s="138"/>
      <c r="M310" s="137"/>
      <c r="O310" s="138"/>
      <c r="P310" s="192"/>
    </row>
    <row r="311" spans="1:16">
      <c r="A311" s="387" t="s">
        <v>172</v>
      </c>
      <c r="B311" s="387"/>
      <c r="C311" s="387"/>
      <c r="D311" s="387"/>
      <c r="E311" s="381" t="s">
        <v>165</v>
      </c>
      <c r="F311" s="382" t="s">
        <v>143</v>
      </c>
      <c r="G311" s="389">
        <v>190</v>
      </c>
      <c r="H311" s="383">
        <v>500</v>
      </c>
      <c r="I311" s="219">
        <v>1</v>
      </c>
      <c r="J311" s="383">
        <v>2500</v>
      </c>
      <c r="K311" s="418" t="s">
        <v>30</v>
      </c>
      <c r="L311" s="377" t="s">
        <v>579</v>
      </c>
      <c r="M311" s="285" t="s">
        <v>580</v>
      </c>
      <c r="O311" s="138"/>
      <c r="P311" s="192"/>
    </row>
    <row r="312" spans="1:16">
      <c r="A312" s="387" t="s">
        <v>173</v>
      </c>
      <c r="B312" s="387"/>
      <c r="C312" s="387"/>
      <c r="D312" s="387"/>
      <c r="E312" s="381" t="s">
        <v>167</v>
      </c>
      <c r="F312" s="382" t="s">
        <v>143</v>
      </c>
      <c r="G312" s="389">
        <v>190</v>
      </c>
      <c r="H312" s="383">
        <v>500</v>
      </c>
      <c r="I312" s="219">
        <v>1</v>
      </c>
      <c r="J312" s="383">
        <v>2500</v>
      </c>
      <c r="K312" s="418" t="s">
        <v>30</v>
      </c>
      <c r="L312" s="377" t="s">
        <v>579</v>
      </c>
      <c r="M312" s="285" t="s">
        <v>580</v>
      </c>
      <c r="O312" s="138"/>
      <c r="P312" s="192"/>
    </row>
    <row r="313" spans="1:16">
      <c r="A313" s="387" t="s">
        <v>174</v>
      </c>
      <c r="B313" s="387"/>
      <c r="C313" s="387"/>
      <c r="D313" s="387"/>
      <c r="E313" s="381" t="s">
        <v>175</v>
      </c>
      <c r="F313" s="382" t="s">
        <v>143</v>
      </c>
      <c r="G313" s="389">
        <v>190</v>
      </c>
      <c r="H313" s="383">
        <v>500</v>
      </c>
      <c r="I313" s="219">
        <v>1</v>
      </c>
      <c r="J313" s="383">
        <v>2500</v>
      </c>
      <c r="K313" s="418" t="s">
        <v>30</v>
      </c>
      <c r="L313" s="377" t="s">
        <v>579</v>
      </c>
      <c r="M313" s="285" t="s">
        <v>580</v>
      </c>
      <c r="O313" s="138"/>
      <c r="P313" s="192"/>
    </row>
    <row r="314" spans="1:16">
      <c r="A314" s="387" t="s">
        <v>176</v>
      </c>
      <c r="B314" s="387"/>
      <c r="C314" s="387"/>
      <c r="D314" s="387"/>
      <c r="E314" s="381" t="s">
        <v>177</v>
      </c>
      <c r="F314" s="382" t="s">
        <v>143</v>
      </c>
      <c r="G314" s="389">
        <v>190</v>
      </c>
      <c r="H314" s="383">
        <v>500</v>
      </c>
      <c r="I314" s="219">
        <v>1</v>
      </c>
      <c r="J314" s="383">
        <v>2500</v>
      </c>
      <c r="K314" s="418" t="s">
        <v>30</v>
      </c>
      <c r="L314" s="377" t="s">
        <v>579</v>
      </c>
      <c r="M314" s="285" t="s">
        <v>580</v>
      </c>
      <c r="O314" s="138"/>
      <c r="P314" s="192"/>
    </row>
    <row r="315" spans="1:16">
      <c r="A315" s="387" t="s">
        <v>216</v>
      </c>
      <c r="B315" s="387"/>
      <c r="C315" s="387"/>
      <c r="D315" s="387"/>
      <c r="E315" s="381" t="s">
        <v>217</v>
      </c>
      <c r="F315" s="382" t="s">
        <v>143</v>
      </c>
      <c r="G315" s="389">
        <v>190</v>
      </c>
      <c r="H315" s="383">
        <v>1000</v>
      </c>
      <c r="I315" s="219">
        <v>0</v>
      </c>
      <c r="J315" s="383">
        <v>2500</v>
      </c>
      <c r="K315" s="418" t="s">
        <v>30</v>
      </c>
      <c r="L315" s="377" t="s">
        <v>579</v>
      </c>
      <c r="M315" s="285" t="s">
        <v>580</v>
      </c>
      <c r="O315" s="138"/>
      <c r="P315" s="192"/>
    </row>
    <row r="316" spans="1:16">
      <c r="A316" s="387" t="s">
        <v>180</v>
      </c>
      <c r="B316" s="387"/>
      <c r="C316" s="387"/>
      <c r="D316" s="387"/>
      <c r="E316" s="381" t="s">
        <v>181</v>
      </c>
      <c r="F316" s="382" t="s">
        <v>117</v>
      </c>
      <c r="G316" s="389">
        <v>1900</v>
      </c>
      <c r="H316" s="383">
        <v>100</v>
      </c>
      <c r="I316" s="219">
        <v>19</v>
      </c>
      <c r="J316" s="383">
        <v>200</v>
      </c>
      <c r="K316" s="418" t="s">
        <v>30</v>
      </c>
      <c r="L316" s="377" t="s">
        <v>579</v>
      </c>
      <c r="M316" s="285" t="s">
        <v>580</v>
      </c>
      <c r="O316" s="138"/>
      <c r="P316" s="192"/>
    </row>
    <row r="317" spans="1:16">
      <c r="A317" s="387" t="s">
        <v>182</v>
      </c>
      <c r="B317" s="387"/>
      <c r="C317" s="387"/>
      <c r="D317" s="387"/>
      <c r="E317" s="379"/>
      <c r="F317" s="361"/>
      <c r="G317" s="390"/>
      <c r="H317" s="362"/>
      <c r="I317" s="301"/>
      <c r="J317" s="362"/>
      <c r="K317" s="305"/>
      <c r="L317" s="138"/>
      <c r="M317" s="137"/>
      <c r="O317" s="138"/>
      <c r="P317" s="192"/>
    </row>
    <row r="318" spans="1:16">
      <c r="A318" s="387"/>
      <c r="B318" s="387"/>
      <c r="C318" s="387"/>
      <c r="D318" s="387"/>
      <c r="E318" s="45" t="s">
        <v>840</v>
      </c>
      <c r="F318" s="361"/>
      <c r="G318" s="390"/>
      <c r="H318" s="362"/>
      <c r="I318" s="301"/>
      <c r="J318" s="362"/>
      <c r="K318" s="305"/>
      <c r="L318" s="138"/>
      <c r="M318" s="137"/>
      <c r="O318" s="138"/>
      <c r="P318" s="192"/>
    </row>
    <row r="319" spans="1:16">
      <c r="A319" s="387"/>
      <c r="B319" s="387"/>
      <c r="C319" s="387"/>
      <c r="D319" s="387"/>
      <c r="E319" s="45"/>
      <c r="F319" s="361"/>
      <c r="G319" s="390"/>
      <c r="H319" s="362"/>
      <c r="I319" s="301"/>
      <c r="J319" s="362"/>
      <c r="K319" s="305"/>
      <c r="L319" s="138"/>
      <c r="M319" s="137"/>
      <c r="O319" s="138"/>
      <c r="P319" s="192"/>
    </row>
    <row r="320" spans="1:16">
      <c r="A320" s="378" t="s">
        <v>204</v>
      </c>
      <c r="B320" s="387"/>
      <c r="C320" s="387"/>
      <c r="D320" s="387"/>
      <c r="E320" s="379"/>
      <c r="F320" s="380"/>
      <c r="G320" s="390"/>
      <c r="H320" s="362"/>
      <c r="I320" s="238"/>
      <c r="J320" s="362"/>
      <c r="K320" s="305"/>
      <c r="L320" s="138"/>
      <c r="M320" s="137"/>
      <c r="O320" s="138"/>
      <c r="P320" s="192"/>
    </row>
    <row r="321" spans="1:16">
      <c r="A321" s="387" t="s">
        <v>141</v>
      </c>
      <c r="B321" s="387"/>
      <c r="C321" s="387"/>
      <c r="D321" s="387"/>
      <c r="E321" s="381" t="s">
        <v>142</v>
      </c>
      <c r="F321" s="382" t="s">
        <v>143</v>
      </c>
      <c r="G321" s="389"/>
      <c r="H321" s="383">
        <v>2500</v>
      </c>
      <c r="I321" s="219"/>
      <c r="J321" s="383">
        <v>2500</v>
      </c>
      <c r="K321" s="418" t="s">
        <v>30</v>
      </c>
      <c r="L321" s="377" t="s">
        <v>579</v>
      </c>
      <c r="M321" s="285" t="s">
        <v>580</v>
      </c>
      <c r="O321" s="138"/>
      <c r="P321" s="192"/>
    </row>
    <row r="322" spans="1:16">
      <c r="A322" s="387" t="s">
        <v>144</v>
      </c>
      <c r="B322" s="387"/>
      <c r="C322" s="387"/>
      <c r="D322" s="387"/>
      <c r="E322" s="381" t="s">
        <v>145</v>
      </c>
      <c r="F322" s="382" t="s">
        <v>143</v>
      </c>
      <c r="G322" s="389"/>
      <c r="H322" s="383">
        <v>2500</v>
      </c>
      <c r="I322" s="219"/>
      <c r="J322" s="383">
        <v>2500</v>
      </c>
      <c r="K322" s="418" t="s">
        <v>30</v>
      </c>
      <c r="L322" s="377" t="s">
        <v>579</v>
      </c>
      <c r="M322" s="285" t="s">
        <v>580</v>
      </c>
      <c r="O322" s="138"/>
      <c r="P322" s="192"/>
    </row>
    <row r="323" spans="1:16">
      <c r="A323" s="387" t="s">
        <v>146</v>
      </c>
      <c r="B323" s="387"/>
      <c r="C323" s="387"/>
      <c r="D323" s="387"/>
      <c r="E323" s="381" t="s">
        <v>147</v>
      </c>
      <c r="F323" s="382" t="s">
        <v>143</v>
      </c>
      <c r="G323" s="389"/>
      <c r="H323" s="383" t="s">
        <v>185</v>
      </c>
      <c r="I323" s="219"/>
      <c r="J323" s="383">
        <v>2500</v>
      </c>
      <c r="K323" s="418" t="s">
        <v>30</v>
      </c>
      <c r="L323" s="377" t="s">
        <v>579</v>
      </c>
      <c r="M323" s="285" t="s">
        <v>580</v>
      </c>
      <c r="O323" s="138"/>
      <c r="P323" s="192"/>
    </row>
    <row r="324" spans="1:16">
      <c r="A324" s="387" t="s">
        <v>149</v>
      </c>
      <c r="B324" s="387"/>
      <c r="C324" s="387"/>
      <c r="D324" s="387"/>
      <c r="E324" s="381" t="s">
        <v>150</v>
      </c>
      <c r="F324" s="382" t="s">
        <v>143</v>
      </c>
      <c r="G324" s="389"/>
      <c r="H324" s="383" t="s">
        <v>185</v>
      </c>
      <c r="I324" s="219"/>
      <c r="J324" s="383">
        <v>2500</v>
      </c>
      <c r="K324" s="418" t="s">
        <v>30</v>
      </c>
      <c r="L324" s="377" t="s">
        <v>579</v>
      </c>
      <c r="M324" s="285" t="s">
        <v>580</v>
      </c>
      <c r="O324" s="138"/>
      <c r="P324" s="192"/>
    </row>
    <row r="325" spans="1:16">
      <c r="A325" s="387"/>
      <c r="B325" s="387"/>
      <c r="C325" s="387"/>
      <c r="D325" s="387"/>
      <c r="E325" s="379"/>
      <c r="F325" s="361"/>
      <c r="G325" s="232"/>
      <c r="H325" s="30"/>
      <c r="I325" s="301"/>
      <c r="J325" s="30"/>
      <c r="K325" s="309"/>
      <c r="L325" s="128"/>
      <c r="M325" s="125"/>
      <c r="O325" s="138"/>
      <c r="P325" s="192"/>
    </row>
    <row r="326" spans="1:16">
      <c r="A326" s="378"/>
      <c r="B326" s="387"/>
      <c r="C326" s="387"/>
      <c r="D326" s="387"/>
      <c r="E326" s="379"/>
      <c r="F326" s="380"/>
      <c r="G326" s="390"/>
      <c r="H326" s="362"/>
      <c r="I326" s="238"/>
      <c r="J326" s="362"/>
      <c r="K326" s="305"/>
      <c r="L326" s="138"/>
      <c r="M326" s="137"/>
      <c r="O326" s="138"/>
      <c r="P326" s="192"/>
    </row>
    <row r="327" spans="1:16">
      <c r="A327" s="378" t="s">
        <v>205</v>
      </c>
      <c r="B327" s="387"/>
      <c r="C327" s="387"/>
      <c r="D327" s="387"/>
      <c r="E327" s="379"/>
      <c r="F327" s="380"/>
      <c r="G327" s="390"/>
      <c r="H327" s="362"/>
      <c r="I327" s="238"/>
      <c r="J327" s="362"/>
      <c r="K327" s="305"/>
      <c r="L327" s="138"/>
      <c r="M327" s="137"/>
      <c r="O327" s="138"/>
      <c r="P327" s="192"/>
    </row>
    <row r="328" spans="1:16">
      <c r="A328" s="378" t="s">
        <v>791</v>
      </c>
      <c r="B328" s="387"/>
      <c r="C328" s="387"/>
      <c r="D328" s="387"/>
      <c r="E328" s="379"/>
      <c r="F328" s="380"/>
      <c r="G328" s="390"/>
      <c r="H328" s="362"/>
      <c r="I328" s="238"/>
      <c r="J328" s="362"/>
      <c r="K328" s="305"/>
      <c r="L328" s="138"/>
      <c r="M328" s="137"/>
      <c r="O328" s="138"/>
      <c r="P328" s="192"/>
    </row>
    <row r="329" spans="1:16">
      <c r="A329" s="378" t="s">
        <v>206</v>
      </c>
      <c r="B329" s="387"/>
      <c r="C329" s="387"/>
      <c r="D329" s="387"/>
      <c r="E329" s="379"/>
      <c r="F329" s="380"/>
      <c r="G329" s="390"/>
      <c r="H329" s="362"/>
      <c r="I329" s="238"/>
      <c r="J329" s="362"/>
      <c r="K329" s="305"/>
      <c r="L329" s="138"/>
      <c r="M329" s="137"/>
      <c r="O329" s="138"/>
      <c r="P329" s="192"/>
    </row>
    <row r="330" spans="1:16" ht="15" customHeight="1">
      <c r="A330" s="387" t="s">
        <v>86</v>
      </c>
      <c r="B330" s="387"/>
      <c r="C330" s="387"/>
      <c r="D330" s="387"/>
      <c r="E330" s="381" t="s">
        <v>51</v>
      </c>
      <c r="F330" s="382" t="s">
        <v>124</v>
      </c>
      <c r="G330" s="389"/>
      <c r="H330" s="586" t="s">
        <v>148</v>
      </c>
      <c r="I330" s="587"/>
      <c r="J330" s="382"/>
      <c r="K330" s="418" t="s">
        <v>30</v>
      </c>
      <c r="L330" s="377" t="s">
        <v>579</v>
      </c>
      <c r="M330" s="285" t="s">
        <v>580</v>
      </c>
      <c r="O330" s="138"/>
      <c r="P330" s="192"/>
    </row>
    <row r="331" spans="1:16">
      <c r="A331" s="387" t="s">
        <v>126</v>
      </c>
      <c r="B331" s="387"/>
      <c r="C331" s="387"/>
      <c r="D331" s="387"/>
      <c r="E331" s="381" t="s">
        <v>51</v>
      </c>
      <c r="F331" s="382" t="s">
        <v>124</v>
      </c>
      <c r="G331" s="389"/>
      <c r="H331" s="588"/>
      <c r="I331" s="589"/>
      <c r="J331" s="382"/>
      <c r="K331" s="418" t="s">
        <v>30</v>
      </c>
      <c r="L331" s="377" t="s">
        <v>579</v>
      </c>
      <c r="M331" s="285" t="s">
        <v>580</v>
      </c>
      <c r="O331" s="138"/>
      <c r="P331" s="192"/>
    </row>
    <row r="332" spans="1:16">
      <c r="A332" s="387" t="s">
        <v>110</v>
      </c>
      <c r="B332" s="132"/>
      <c r="C332" s="387"/>
      <c r="D332" s="387"/>
      <c r="E332" s="381" t="s">
        <v>127</v>
      </c>
      <c r="F332" s="382" t="s">
        <v>124</v>
      </c>
      <c r="G332" s="389"/>
      <c r="H332" s="588"/>
      <c r="I332" s="589"/>
      <c r="J332" s="382"/>
      <c r="K332" s="418" t="s">
        <v>30</v>
      </c>
      <c r="L332" s="377" t="s">
        <v>579</v>
      </c>
      <c r="M332" s="285" t="s">
        <v>580</v>
      </c>
      <c r="O332" s="138"/>
      <c r="P332" s="192"/>
    </row>
    <row r="333" spans="1:16">
      <c r="A333" s="387" t="s">
        <v>128</v>
      </c>
      <c r="B333" s="167"/>
      <c r="C333" s="378"/>
      <c r="D333" s="378"/>
      <c r="E333" s="381" t="s">
        <v>188</v>
      </c>
      <c r="F333" s="382" t="s">
        <v>124</v>
      </c>
      <c r="G333" s="389"/>
      <c r="H333" s="588"/>
      <c r="I333" s="589"/>
      <c r="J333" s="382"/>
      <c r="K333" s="418" t="s">
        <v>30</v>
      </c>
      <c r="L333" s="377" t="s">
        <v>579</v>
      </c>
      <c r="M333" s="285" t="s">
        <v>580</v>
      </c>
      <c r="O333" s="138"/>
      <c r="P333" s="192"/>
    </row>
    <row r="334" spans="1:16">
      <c r="A334" s="387" t="s">
        <v>130</v>
      </c>
      <c r="B334" s="132"/>
      <c r="C334" s="387"/>
      <c r="D334" s="387"/>
      <c r="E334" s="381" t="s">
        <v>131</v>
      </c>
      <c r="F334" s="382" t="s">
        <v>124</v>
      </c>
      <c r="G334" s="389"/>
      <c r="H334" s="588"/>
      <c r="I334" s="589"/>
      <c r="J334" s="382"/>
      <c r="K334" s="418" t="s">
        <v>30</v>
      </c>
      <c r="L334" s="377" t="s">
        <v>579</v>
      </c>
      <c r="M334" s="285" t="s">
        <v>580</v>
      </c>
      <c r="O334" s="138"/>
      <c r="P334" s="192"/>
    </row>
    <row r="335" spans="1:16">
      <c r="A335" s="387" t="s">
        <v>132</v>
      </c>
      <c r="B335" s="132"/>
      <c r="C335" s="387"/>
      <c r="D335" s="387"/>
      <c r="E335" s="381" t="s">
        <v>114</v>
      </c>
      <c r="F335" s="382" t="s">
        <v>124</v>
      </c>
      <c r="G335" s="389"/>
      <c r="H335" s="588"/>
      <c r="I335" s="589"/>
      <c r="J335" s="382"/>
      <c r="K335" s="418" t="s">
        <v>30</v>
      </c>
      <c r="L335" s="377" t="s">
        <v>579</v>
      </c>
      <c r="M335" s="285" t="s">
        <v>580</v>
      </c>
      <c r="O335" s="138"/>
      <c r="P335" s="192"/>
    </row>
    <row r="336" spans="1:16">
      <c r="A336" s="387" t="s">
        <v>189</v>
      </c>
      <c r="B336" s="132"/>
      <c r="C336" s="387"/>
      <c r="D336" s="387"/>
      <c r="E336" s="381" t="s">
        <v>190</v>
      </c>
      <c r="F336" s="382" t="s">
        <v>124</v>
      </c>
      <c r="G336" s="389"/>
      <c r="H336" s="588"/>
      <c r="I336" s="589"/>
      <c r="J336" s="382"/>
      <c r="K336" s="418" t="s">
        <v>30</v>
      </c>
      <c r="L336" s="377" t="s">
        <v>579</v>
      </c>
      <c r="M336" s="285" t="s">
        <v>580</v>
      </c>
      <c r="O336" s="138"/>
      <c r="P336" s="192"/>
    </row>
    <row r="337" spans="1:16">
      <c r="A337" s="387" t="s">
        <v>191</v>
      </c>
      <c r="B337" s="132"/>
      <c r="C337" s="387"/>
      <c r="D337" s="387"/>
      <c r="E337" s="381" t="s">
        <v>116</v>
      </c>
      <c r="F337" s="382" t="s">
        <v>124</v>
      </c>
      <c r="G337" s="389"/>
      <c r="H337" s="588"/>
      <c r="I337" s="589"/>
      <c r="J337" s="382"/>
      <c r="K337" s="418" t="s">
        <v>30</v>
      </c>
      <c r="L337" s="377" t="s">
        <v>579</v>
      </c>
      <c r="M337" s="285" t="s">
        <v>580</v>
      </c>
      <c r="O337" s="138"/>
      <c r="P337" s="192"/>
    </row>
    <row r="338" spans="1:16">
      <c r="A338" s="387" t="s">
        <v>133</v>
      </c>
      <c r="B338" s="387"/>
      <c r="C338" s="387"/>
      <c r="D338" s="387"/>
      <c r="E338" s="381" t="s">
        <v>134</v>
      </c>
      <c r="F338" s="382" t="s">
        <v>124</v>
      </c>
      <c r="G338" s="389"/>
      <c r="H338" s="588"/>
      <c r="I338" s="589"/>
      <c r="J338" s="382"/>
      <c r="K338" s="418" t="s">
        <v>30</v>
      </c>
      <c r="L338" s="377" t="s">
        <v>579</v>
      </c>
      <c r="M338" s="285" t="s">
        <v>580</v>
      </c>
      <c r="O338" s="138"/>
      <c r="P338" s="192"/>
    </row>
    <row r="339" spans="1:16">
      <c r="A339" s="387" t="s">
        <v>135</v>
      </c>
      <c r="B339" s="387"/>
      <c r="C339" s="387"/>
      <c r="D339" s="387"/>
      <c r="E339" s="381" t="s">
        <v>136</v>
      </c>
      <c r="F339" s="382" t="s">
        <v>124</v>
      </c>
      <c r="G339" s="389"/>
      <c r="H339" s="588"/>
      <c r="I339" s="589"/>
      <c r="J339" s="382"/>
      <c r="K339" s="418" t="s">
        <v>30</v>
      </c>
      <c r="L339" s="377" t="s">
        <v>579</v>
      </c>
      <c r="M339" s="285" t="s">
        <v>580</v>
      </c>
      <c r="O339" s="138"/>
      <c r="P339" s="192"/>
    </row>
    <row r="340" spans="1:16">
      <c r="A340" s="387" t="s">
        <v>137</v>
      </c>
      <c r="B340" s="387"/>
      <c r="C340" s="387"/>
      <c r="D340" s="387"/>
      <c r="E340" s="381" t="s">
        <v>138</v>
      </c>
      <c r="F340" s="382" t="s">
        <v>124</v>
      </c>
      <c r="G340" s="389"/>
      <c r="H340" s="590"/>
      <c r="I340" s="591"/>
      <c r="J340" s="382"/>
      <c r="K340" s="418" t="s">
        <v>30</v>
      </c>
      <c r="L340" s="377" t="s">
        <v>579</v>
      </c>
      <c r="M340" s="285" t="s">
        <v>580</v>
      </c>
      <c r="O340" s="138"/>
      <c r="P340" s="192"/>
    </row>
    <row r="341" spans="1:16">
      <c r="A341" s="387"/>
      <c r="B341" s="387"/>
      <c r="C341" s="387"/>
      <c r="D341" s="387"/>
      <c r="E341" s="45" t="s">
        <v>139</v>
      </c>
      <c r="F341" s="380"/>
      <c r="G341" s="390"/>
      <c r="H341" s="362"/>
      <c r="I341" s="238"/>
      <c r="J341" s="362"/>
      <c r="K341" s="305"/>
      <c r="L341" s="138"/>
      <c r="M341" s="137"/>
      <c r="O341" s="138"/>
      <c r="P341" s="192"/>
    </row>
    <row r="342" spans="1:16">
      <c r="A342" s="378"/>
      <c r="B342" s="387"/>
      <c r="C342" s="387"/>
      <c r="D342" s="387"/>
      <c r="E342" s="379"/>
      <c r="F342" s="380"/>
      <c r="G342" s="390"/>
      <c r="H342" s="362"/>
      <c r="I342" s="238"/>
      <c r="J342" s="362"/>
      <c r="K342" s="305"/>
      <c r="L342" s="138"/>
      <c r="M342" s="137"/>
      <c r="O342" s="138"/>
      <c r="P342" s="192"/>
    </row>
    <row r="343" spans="1:16">
      <c r="A343" s="378" t="s">
        <v>207</v>
      </c>
      <c r="B343" s="387"/>
      <c r="C343" s="387"/>
      <c r="D343" s="387"/>
      <c r="E343" s="379"/>
      <c r="F343" s="380"/>
      <c r="G343" s="390"/>
      <c r="H343" s="362"/>
      <c r="I343" s="238"/>
      <c r="J343" s="362"/>
      <c r="K343" s="305"/>
      <c r="L343" s="138"/>
      <c r="M343" s="137"/>
      <c r="O343" s="138"/>
      <c r="P343" s="192"/>
    </row>
    <row r="344" spans="1:16">
      <c r="A344" s="387" t="s">
        <v>141</v>
      </c>
      <c r="B344" s="387"/>
      <c r="C344" s="387"/>
      <c r="D344" s="387"/>
      <c r="E344" s="381" t="s">
        <v>142</v>
      </c>
      <c r="F344" s="382" t="s">
        <v>124</v>
      </c>
      <c r="G344" s="389"/>
      <c r="H344" s="46">
        <v>2500</v>
      </c>
      <c r="I344" s="219"/>
      <c r="J344" s="382">
        <v>2500</v>
      </c>
      <c r="K344" s="418" t="s">
        <v>30</v>
      </c>
      <c r="L344" s="377" t="s">
        <v>579</v>
      </c>
      <c r="M344" s="285" t="s">
        <v>580</v>
      </c>
      <c r="O344" s="138"/>
      <c r="P344" s="192"/>
    </row>
    <row r="345" spans="1:16">
      <c r="A345" s="387" t="s">
        <v>144</v>
      </c>
      <c r="B345" s="387"/>
      <c r="C345" s="387"/>
      <c r="D345" s="387"/>
      <c r="E345" s="381" t="s">
        <v>145</v>
      </c>
      <c r="F345" s="382" t="s">
        <v>124</v>
      </c>
      <c r="G345" s="389"/>
      <c r="H345" s="46">
        <v>2500</v>
      </c>
      <c r="I345" s="219"/>
      <c r="J345" s="382">
        <v>2500</v>
      </c>
      <c r="K345" s="418" t="s">
        <v>30</v>
      </c>
      <c r="L345" s="377" t="s">
        <v>579</v>
      </c>
      <c r="M345" s="285" t="s">
        <v>580</v>
      </c>
      <c r="O345" s="138"/>
      <c r="P345" s="192"/>
    </row>
    <row r="346" spans="1:16" ht="15" customHeight="1">
      <c r="A346" s="387" t="s">
        <v>146</v>
      </c>
      <c r="B346" s="387"/>
      <c r="C346" s="387"/>
      <c r="D346" s="387"/>
      <c r="E346" s="381" t="s">
        <v>147</v>
      </c>
      <c r="F346" s="382" t="s">
        <v>124</v>
      </c>
      <c r="G346" s="389"/>
      <c r="H346" s="586" t="s">
        <v>193</v>
      </c>
      <c r="I346" s="587"/>
      <c r="J346" s="382">
        <v>2500</v>
      </c>
      <c r="K346" s="418" t="s">
        <v>30</v>
      </c>
      <c r="L346" s="377" t="s">
        <v>579</v>
      </c>
      <c r="M346" s="285" t="s">
        <v>580</v>
      </c>
      <c r="O346" s="138"/>
      <c r="P346" s="192"/>
    </row>
    <row r="347" spans="1:16">
      <c r="A347" s="387" t="s">
        <v>149</v>
      </c>
      <c r="B347" s="387"/>
      <c r="C347" s="387"/>
      <c r="D347" s="387"/>
      <c r="E347" s="381" t="s">
        <v>150</v>
      </c>
      <c r="F347" s="382" t="s">
        <v>124</v>
      </c>
      <c r="G347" s="389"/>
      <c r="H347" s="588"/>
      <c r="I347" s="589"/>
      <c r="J347" s="382">
        <v>2500</v>
      </c>
      <c r="K347" s="418" t="s">
        <v>30</v>
      </c>
      <c r="L347" s="377" t="s">
        <v>579</v>
      </c>
      <c r="M347" s="285" t="s">
        <v>580</v>
      </c>
      <c r="O347" s="138"/>
      <c r="P347" s="192"/>
    </row>
    <row r="348" spans="1:16">
      <c r="A348" s="387" t="s">
        <v>208</v>
      </c>
      <c r="B348" s="373"/>
      <c r="C348" s="373"/>
      <c r="D348" s="373"/>
      <c r="E348" s="381" t="s">
        <v>570</v>
      </c>
      <c r="F348" s="53" t="s">
        <v>124</v>
      </c>
      <c r="G348" s="389"/>
      <c r="H348" s="588"/>
      <c r="I348" s="589"/>
      <c r="J348" s="53">
        <v>4000</v>
      </c>
      <c r="K348" s="418" t="s">
        <v>30</v>
      </c>
      <c r="L348" s="377" t="s">
        <v>579</v>
      </c>
      <c r="M348" s="285" t="s">
        <v>580</v>
      </c>
      <c r="O348" s="138"/>
      <c r="P348" s="192"/>
    </row>
    <row r="349" spans="1:16">
      <c r="A349" s="387" t="s">
        <v>209</v>
      </c>
      <c r="B349" s="373"/>
      <c r="C349" s="373"/>
      <c r="D349" s="373"/>
      <c r="E349" s="381" t="s">
        <v>145</v>
      </c>
      <c r="F349" s="53" t="s">
        <v>124</v>
      </c>
      <c r="G349" s="389"/>
      <c r="H349" s="588"/>
      <c r="I349" s="589"/>
      <c r="J349" s="53">
        <v>4000</v>
      </c>
      <c r="K349" s="418" t="s">
        <v>30</v>
      </c>
      <c r="L349" s="377" t="s">
        <v>579</v>
      </c>
      <c r="M349" s="285" t="s">
        <v>580</v>
      </c>
      <c r="O349" s="138"/>
      <c r="P349" s="192"/>
    </row>
    <row r="350" spans="1:16">
      <c r="A350" s="387" t="s">
        <v>210</v>
      </c>
      <c r="B350" s="373"/>
      <c r="C350" s="373"/>
      <c r="D350" s="373"/>
      <c r="E350" s="381" t="s">
        <v>142</v>
      </c>
      <c r="F350" s="53" t="s">
        <v>124</v>
      </c>
      <c r="G350" s="389"/>
      <c r="H350" s="588"/>
      <c r="I350" s="589"/>
      <c r="J350" s="53">
        <v>4000</v>
      </c>
      <c r="K350" s="418" t="s">
        <v>30</v>
      </c>
      <c r="L350" s="377" t="s">
        <v>579</v>
      </c>
      <c r="M350" s="285" t="s">
        <v>580</v>
      </c>
      <c r="O350" s="138"/>
      <c r="P350" s="192"/>
    </row>
    <row r="351" spans="1:16">
      <c r="A351" s="387" t="s">
        <v>211</v>
      </c>
      <c r="B351" s="373"/>
      <c r="C351" s="373"/>
      <c r="D351" s="373"/>
      <c r="E351" s="381" t="s">
        <v>142</v>
      </c>
      <c r="F351" s="53" t="s">
        <v>124</v>
      </c>
      <c r="G351" s="389"/>
      <c r="H351" s="588"/>
      <c r="I351" s="589"/>
      <c r="J351" s="54">
        <v>4000</v>
      </c>
      <c r="K351" s="418" t="s">
        <v>30</v>
      </c>
      <c r="L351" s="377" t="s">
        <v>579</v>
      </c>
      <c r="M351" s="285" t="s">
        <v>580</v>
      </c>
      <c r="O351" s="138"/>
      <c r="P351" s="192"/>
    </row>
    <row r="352" spans="1:16">
      <c r="A352" s="387" t="s">
        <v>212</v>
      </c>
      <c r="B352" s="373"/>
      <c r="C352" s="373"/>
      <c r="D352" s="373"/>
      <c r="E352" s="381" t="s">
        <v>199</v>
      </c>
      <c r="F352" s="53" t="s">
        <v>124</v>
      </c>
      <c r="G352" s="389"/>
      <c r="H352" s="588"/>
      <c r="I352" s="589"/>
      <c r="J352" s="54">
        <v>4000</v>
      </c>
      <c r="K352" s="418" t="s">
        <v>30</v>
      </c>
      <c r="L352" s="377" t="s">
        <v>579</v>
      </c>
      <c r="M352" s="285" t="s">
        <v>580</v>
      </c>
      <c r="O352" s="138"/>
      <c r="P352" s="192"/>
    </row>
    <row r="353" spans="1:17">
      <c r="A353" s="387" t="s">
        <v>213</v>
      </c>
      <c r="B353" s="373"/>
      <c r="C353" s="373"/>
      <c r="D353" s="373"/>
      <c r="E353" s="381" t="s">
        <v>201</v>
      </c>
      <c r="F353" s="53" t="s">
        <v>124</v>
      </c>
      <c r="G353" s="389"/>
      <c r="H353" s="590"/>
      <c r="I353" s="591"/>
      <c r="J353" s="54">
        <v>4000</v>
      </c>
      <c r="K353" s="418" t="s">
        <v>30</v>
      </c>
      <c r="L353" s="377" t="s">
        <v>579</v>
      </c>
      <c r="M353" s="285" t="s">
        <v>580</v>
      </c>
      <c r="O353" s="138"/>
      <c r="P353" s="192"/>
    </row>
    <row r="354" spans="1:17">
      <c r="A354" s="387"/>
      <c r="B354" s="387"/>
      <c r="C354" s="387"/>
      <c r="D354" s="387"/>
      <c r="E354" s="45" t="s">
        <v>214</v>
      </c>
      <c r="F354" s="45"/>
      <c r="G354" s="390"/>
      <c r="H354" s="362"/>
      <c r="I354" s="238"/>
      <c r="J354" s="362"/>
      <c r="K354" s="305"/>
      <c r="L354" s="138"/>
      <c r="M354" s="137"/>
      <c r="O354" s="138"/>
      <c r="P354" s="192"/>
    </row>
    <row r="355" spans="1:17">
      <c r="A355" s="378" t="s">
        <v>215</v>
      </c>
      <c r="B355" s="387"/>
      <c r="C355" s="387"/>
      <c r="D355" s="387"/>
      <c r="E355" s="379"/>
      <c r="F355" s="380"/>
      <c r="G355" s="390"/>
      <c r="H355" s="362"/>
      <c r="I355" s="238"/>
      <c r="J355" s="362"/>
      <c r="K355" s="305"/>
      <c r="L355" s="138"/>
      <c r="M355" s="137"/>
      <c r="O355" s="138"/>
      <c r="P355" s="192"/>
    </row>
    <row r="356" spans="1:17">
      <c r="A356" s="387" t="s">
        <v>159</v>
      </c>
      <c r="B356" s="387"/>
      <c r="C356" s="387"/>
      <c r="D356" s="387"/>
      <c r="E356" s="381" t="s">
        <v>160</v>
      </c>
      <c r="F356" s="382" t="s">
        <v>143</v>
      </c>
      <c r="G356" s="389"/>
      <c r="H356" s="383">
        <v>500</v>
      </c>
      <c r="I356" s="219"/>
      <c r="J356" s="383">
        <v>2500</v>
      </c>
      <c r="K356" s="418" t="s">
        <v>30</v>
      </c>
      <c r="L356" s="377" t="s">
        <v>579</v>
      </c>
      <c r="M356" s="285" t="s">
        <v>580</v>
      </c>
      <c r="O356" s="138"/>
      <c r="P356" s="192"/>
    </row>
    <row r="357" spans="1:17">
      <c r="A357" s="387" t="s">
        <v>86</v>
      </c>
      <c r="B357" s="387"/>
      <c r="C357" s="387"/>
      <c r="D357" s="387"/>
      <c r="E357" s="381" t="s">
        <v>161</v>
      </c>
      <c r="F357" s="382" t="s">
        <v>143</v>
      </c>
      <c r="G357" s="389"/>
      <c r="H357" s="383">
        <v>500</v>
      </c>
      <c r="I357" s="219"/>
      <c r="J357" s="383">
        <v>2500</v>
      </c>
      <c r="K357" s="418" t="s">
        <v>30</v>
      </c>
      <c r="L357" s="377" t="s">
        <v>579</v>
      </c>
      <c r="M357" s="285" t="s">
        <v>580</v>
      </c>
      <c r="O357" s="138"/>
      <c r="P357" s="192"/>
    </row>
    <row r="358" spans="1:17">
      <c r="A358" s="387" t="s">
        <v>162</v>
      </c>
      <c r="B358" s="387"/>
      <c r="C358" s="387"/>
      <c r="D358" s="387"/>
      <c r="E358" s="381" t="s">
        <v>163</v>
      </c>
      <c r="F358" s="382" t="s">
        <v>143</v>
      </c>
      <c r="G358" s="389"/>
      <c r="H358" s="383">
        <v>500</v>
      </c>
      <c r="I358" s="219"/>
      <c r="J358" s="383">
        <v>2500</v>
      </c>
      <c r="K358" s="418" t="s">
        <v>30</v>
      </c>
      <c r="L358" s="377" t="s">
        <v>579</v>
      </c>
      <c r="M358" s="285" t="s">
        <v>580</v>
      </c>
      <c r="O358" s="138"/>
      <c r="P358" s="192"/>
    </row>
    <row r="359" spans="1:17">
      <c r="A359" s="387" t="s">
        <v>164</v>
      </c>
      <c r="B359" s="387"/>
      <c r="C359" s="387"/>
      <c r="D359" s="387"/>
      <c r="E359" s="381" t="s">
        <v>165</v>
      </c>
      <c r="F359" s="382" t="s">
        <v>143</v>
      </c>
      <c r="G359" s="389"/>
      <c r="H359" s="383">
        <v>500</v>
      </c>
      <c r="I359" s="219"/>
      <c r="J359" s="383">
        <v>2500</v>
      </c>
      <c r="K359" s="418" t="s">
        <v>30</v>
      </c>
      <c r="L359" s="377" t="s">
        <v>579</v>
      </c>
      <c r="M359" s="285" t="s">
        <v>580</v>
      </c>
      <c r="O359" s="138"/>
      <c r="P359" s="192"/>
    </row>
    <row r="360" spans="1:17">
      <c r="A360" s="387" t="s">
        <v>166</v>
      </c>
      <c r="B360" s="387"/>
      <c r="C360" s="387"/>
      <c r="D360" s="387"/>
      <c r="E360" s="381" t="s">
        <v>167</v>
      </c>
      <c r="F360" s="382" t="s">
        <v>143</v>
      </c>
      <c r="G360" s="389"/>
      <c r="H360" s="383">
        <v>500</v>
      </c>
      <c r="I360" s="219"/>
      <c r="J360" s="383">
        <v>2500</v>
      </c>
      <c r="K360" s="418" t="s">
        <v>30</v>
      </c>
      <c r="L360" s="377" t="s">
        <v>579</v>
      </c>
      <c r="M360" s="285" t="s">
        <v>580</v>
      </c>
      <c r="O360" s="138"/>
      <c r="P360" s="192"/>
    </row>
    <row r="361" spans="1:17">
      <c r="A361" s="387" t="s">
        <v>168</v>
      </c>
      <c r="B361" s="387"/>
      <c r="C361" s="387"/>
      <c r="D361" s="387"/>
      <c r="E361" s="381" t="s">
        <v>169</v>
      </c>
      <c r="F361" s="382" t="s">
        <v>143</v>
      </c>
      <c r="G361" s="389"/>
      <c r="H361" s="225" t="s">
        <v>148</v>
      </c>
      <c r="I361" s="341"/>
      <c r="J361" s="383">
        <v>8000</v>
      </c>
      <c r="K361" s="418" t="s">
        <v>30</v>
      </c>
      <c r="L361" s="377" t="s">
        <v>579</v>
      </c>
      <c r="M361" s="285" t="s">
        <v>580</v>
      </c>
      <c r="O361" s="138"/>
      <c r="P361" s="192"/>
    </row>
    <row r="362" spans="1:17">
      <c r="A362" s="387"/>
      <c r="B362" s="387"/>
      <c r="C362" s="387"/>
      <c r="D362" s="387"/>
      <c r="E362" s="45" t="s">
        <v>170</v>
      </c>
      <c r="F362" s="361"/>
      <c r="G362" s="390"/>
      <c r="H362" s="362"/>
      <c r="I362" s="301"/>
      <c r="J362" s="362"/>
      <c r="K362" s="305"/>
      <c r="L362" s="138"/>
      <c r="M362" s="137"/>
      <c r="O362" s="138"/>
      <c r="P362" s="192"/>
    </row>
    <row r="363" spans="1:17">
      <c r="A363" s="387"/>
      <c r="B363" s="387"/>
      <c r="C363" s="387"/>
      <c r="D363" s="387"/>
      <c r="E363" s="379"/>
      <c r="F363" s="361"/>
      <c r="G363" s="390"/>
      <c r="H363" s="362"/>
      <c r="I363" s="301"/>
      <c r="J363" s="362"/>
      <c r="K363" s="305"/>
      <c r="L363" s="138"/>
      <c r="M363" s="137"/>
      <c r="O363" s="138"/>
      <c r="P363" s="192"/>
    </row>
    <row r="364" spans="1:17">
      <c r="A364" s="378" t="s">
        <v>792</v>
      </c>
      <c r="B364" s="387"/>
      <c r="C364" s="387"/>
      <c r="D364" s="387"/>
      <c r="E364" s="379"/>
      <c r="F364" s="380"/>
      <c r="G364" s="390"/>
      <c r="H364" s="362"/>
      <c r="I364" s="238"/>
      <c r="J364" s="362"/>
      <c r="K364" s="305"/>
      <c r="L364" s="138"/>
      <c r="M364" s="137"/>
      <c r="O364" s="138"/>
      <c r="P364" s="192"/>
    </row>
    <row r="365" spans="1:17">
      <c r="A365" s="387" t="s">
        <v>171</v>
      </c>
      <c r="B365" s="387"/>
      <c r="C365" s="387"/>
      <c r="D365" s="387"/>
      <c r="E365" s="379"/>
      <c r="F365" s="380"/>
      <c r="G365" s="390"/>
      <c r="H365" s="362"/>
      <c r="I365" s="238"/>
      <c r="J365" s="362"/>
      <c r="K365" s="305"/>
      <c r="L365" s="138"/>
      <c r="M365" s="137"/>
      <c r="O365" s="138"/>
      <c r="P365" s="192"/>
    </row>
    <row r="366" spans="1:17">
      <c r="A366" s="387" t="s">
        <v>172</v>
      </c>
      <c r="B366" s="387"/>
      <c r="C366" s="387"/>
      <c r="D366" s="387"/>
      <c r="E366" s="381" t="s">
        <v>165</v>
      </c>
      <c r="F366" s="382" t="s">
        <v>143</v>
      </c>
      <c r="G366" s="389"/>
      <c r="H366" s="383">
        <v>500</v>
      </c>
      <c r="I366" s="219"/>
      <c r="J366" s="383">
        <v>2500</v>
      </c>
      <c r="K366" s="418" t="s">
        <v>30</v>
      </c>
      <c r="L366" s="377" t="s">
        <v>579</v>
      </c>
      <c r="M366" s="285" t="s">
        <v>580</v>
      </c>
      <c r="O366" s="137"/>
      <c r="P366" s="192"/>
      <c r="Q366" s="432"/>
    </row>
    <row r="367" spans="1:17">
      <c r="A367" s="387" t="s">
        <v>173</v>
      </c>
      <c r="B367" s="387"/>
      <c r="C367" s="387"/>
      <c r="D367" s="387"/>
      <c r="E367" s="381" t="s">
        <v>167</v>
      </c>
      <c r="F367" s="382" t="s">
        <v>143</v>
      </c>
      <c r="G367" s="389"/>
      <c r="H367" s="383">
        <v>500</v>
      </c>
      <c r="I367" s="219"/>
      <c r="J367" s="383">
        <v>2500</v>
      </c>
      <c r="K367" s="418" t="s">
        <v>30</v>
      </c>
      <c r="L367" s="377" t="s">
        <v>579</v>
      </c>
      <c r="M367" s="285" t="s">
        <v>580</v>
      </c>
      <c r="O367" s="137"/>
      <c r="P367" s="192"/>
      <c r="Q367" s="432"/>
    </row>
    <row r="368" spans="1:17">
      <c r="A368" s="387" t="s">
        <v>174</v>
      </c>
      <c r="B368" s="387"/>
      <c r="C368" s="387"/>
      <c r="D368" s="387"/>
      <c r="E368" s="381" t="s">
        <v>175</v>
      </c>
      <c r="F368" s="382" t="s">
        <v>143</v>
      </c>
      <c r="G368" s="389"/>
      <c r="H368" s="383">
        <v>500</v>
      </c>
      <c r="I368" s="219"/>
      <c r="J368" s="383">
        <v>2500</v>
      </c>
      <c r="K368" s="418" t="s">
        <v>30</v>
      </c>
      <c r="L368" s="377" t="s">
        <v>579</v>
      </c>
      <c r="M368" s="285" t="s">
        <v>580</v>
      </c>
      <c r="O368" s="137"/>
      <c r="P368" s="192"/>
      <c r="Q368" s="432"/>
    </row>
    <row r="369" spans="1:17">
      <c r="A369" s="387" t="s">
        <v>176</v>
      </c>
      <c r="B369" s="387"/>
      <c r="C369" s="387"/>
      <c r="D369" s="387"/>
      <c r="E369" s="381" t="s">
        <v>177</v>
      </c>
      <c r="F369" s="382" t="s">
        <v>143</v>
      </c>
      <c r="G369" s="389"/>
      <c r="H369" s="383">
        <v>500</v>
      </c>
      <c r="I369" s="219"/>
      <c r="J369" s="383">
        <v>2500</v>
      </c>
      <c r="K369" s="418" t="s">
        <v>30</v>
      </c>
      <c r="L369" s="377" t="s">
        <v>579</v>
      </c>
      <c r="M369" s="285" t="s">
        <v>580</v>
      </c>
      <c r="O369" s="137"/>
      <c r="P369" s="192"/>
      <c r="Q369" s="432"/>
    </row>
    <row r="370" spans="1:17">
      <c r="A370" s="387" t="s">
        <v>216</v>
      </c>
      <c r="B370" s="387"/>
      <c r="C370" s="387"/>
      <c r="D370" s="387"/>
      <c r="E370" s="381" t="s">
        <v>217</v>
      </c>
      <c r="F370" s="382" t="s">
        <v>143</v>
      </c>
      <c r="G370" s="389"/>
      <c r="H370" s="383">
        <v>1000</v>
      </c>
      <c r="I370" s="219"/>
      <c r="J370" s="383">
        <v>2500</v>
      </c>
      <c r="K370" s="418" t="s">
        <v>30</v>
      </c>
      <c r="L370" s="377" t="s">
        <v>579</v>
      </c>
      <c r="M370" s="285" t="s">
        <v>580</v>
      </c>
      <c r="O370" s="138"/>
      <c r="P370" s="192"/>
    </row>
    <row r="371" spans="1:17">
      <c r="A371" s="387" t="s">
        <v>178</v>
      </c>
      <c r="B371" s="387"/>
      <c r="C371" s="387"/>
      <c r="D371" s="387"/>
      <c r="E371" s="381" t="s">
        <v>179</v>
      </c>
      <c r="F371" s="382" t="s">
        <v>143</v>
      </c>
      <c r="G371" s="389"/>
      <c r="H371" s="225" t="s">
        <v>148</v>
      </c>
      <c r="I371" s="341"/>
      <c r="J371" s="383">
        <v>8000</v>
      </c>
      <c r="K371" s="418" t="s">
        <v>30</v>
      </c>
      <c r="L371" s="377" t="s">
        <v>579</v>
      </c>
      <c r="M371" s="285" t="s">
        <v>580</v>
      </c>
      <c r="O371" s="138"/>
      <c r="P371" s="192"/>
    </row>
    <row r="372" spans="1:17">
      <c r="A372" s="387" t="s">
        <v>180</v>
      </c>
      <c r="B372" s="387"/>
      <c r="C372" s="387"/>
      <c r="D372" s="387"/>
      <c r="E372" s="381" t="s">
        <v>181</v>
      </c>
      <c r="F372" s="382" t="s">
        <v>117</v>
      </c>
      <c r="G372" s="389"/>
      <c r="H372" s="383">
        <v>100</v>
      </c>
      <c r="I372" s="219"/>
      <c r="J372" s="383">
        <v>200</v>
      </c>
      <c r="K372" s="418" t="s">
        <v>30</v>
      </c>
      <c r="L372" s="377" t="s">
        <v>579</v>
      </c>
      <c r="M372" s="285" t="s">
        <v>580</v>
      </c>
      <c r="O372" s="138"/>
      <c r="P372" s="192"/>
      <c r="Q372" s="432"/>
    </row>
    <row r="373" spans="1:17">
      <c r="A373" s="387" t="s">
        <v>182</v>
      </c>
      <c r="B373" s="387"/>
      <c r="C373" s="387"/>
      <c r="D373" s="387"/>
      <c r="E373" s="392"/>
      <c r="F373" s="380"/>
      <c r="G373" s="390"/>
      <c r="H373" s="362"/>
      <c r="I373" s="238"/>
      <c r="J373" s="362"/>
      <c r="K373" s="305"/>
      <c r="L373" s="138"/>
      <c r="M373" s="137"/>
      <c r="O373" s="138"/>
      <c r="P373" s="192"/>
    </row>
    <row r="374" spans="1:17">
      <c r="A374" s="387"/>
      <c r="B374" s="387"/>
      <c r="C374" s="387"/>
      <c r="D374" s="387"/>
      <c r="E374" s="45" t="s">
        <v>170</v>
      </c>
      <c r="F374" s="380"/>
      <c r="G374" s="390"/>
      <c r="H374" s="362"/>
      <c r="I374" s="238"/>
      <c r="J374" s="362"/>
      <c r="K374" s="305"/>
      <c r="L374" s="138"/>
      <c r="M374" s="137"/>
      <c r="O374" s="138"/>
      <c r="P374" s="192"/>
    </row>
    <row r="375" spans="1:17">
      <c r="A375" s="387"/>
      <c r="B375" s="387"/>
      <c r="C375" s="387"/>
      <c r="D375" s="387"/>
      <c r="E375" s="45" t="s">
        <v>840</v>
      </c>
      <c r="F375" s="380"/>
      <c r="G375" s="390"/>
      <c r="H375" s="362"/>
      <c r="I375" s="238"/>
      <c r="J375" s="362"/>
      <c r="K375" s="305"/>
      <c r="L375" s="138"/>
      <c r="M375" s="137"/>
      <c r="O375" s="138"/>
      <c r="P375" s="192"/>
    </row>
    <row r="376" spans="1:17">
      <c r="A376" s="378"/>
      <c r="B376" s="387"/>
      <c r="C376" s="387"/>
      <c r="D376" s="387"/>
      <c r="E376" s="45"/>
      <c r="F376" s="380"/>
      <c r="G376" s="390"/>
      <c r="H376" s="362"/>
      <c r="I376" s="238"/>
      <c r="J376" s="362"/>
      <c r="K376" s="305"/>
      <c r="L376" s="138"/>
      <c r="M376" s="137"/>
      <c r="O376" s="138"/>
      <c r="P376" s="192"/>
    </row>
    <row r="377" spans="1:17">
      <c r="A377" s="378" t="s">
        <v>218</v>
      </c>
      <c r="B377" s="387"/>
      <c r="C377" s="387"/>
      <c r="D377" s="387"/>
      <c r="E377" s="379"/>
      <c r="F377" s="380"/>
      <c r="G377" s="390"/>
      <c r="H377" s="362"/>
      <c r="I377" s="238"/>
      <c r="J377" s="362"/>
      <c r="K377" s="305"/>
      <c r="L377" s="138"/>
      <c r="M377" s="137"/>
      <c r="O377" s="138"/>
    </row>
    <row r="378" spans="1:17">
      <c r="A378" s="387" t="s">
        <v>141</v>
      </c>
      <c r="B378" s="387"/>
      <c r="C378" s="387"/>
      <c r="D378" s="387"/>
      <c r="E378" s="381" t="s">
        <v>142</v>
      </c>
      <c r="F378" s="382" t="s">
        <v>143</v>
      </c>
      <c r="G378" s="389"/>
      <c r="H378" s="383">
        <v>2500</v>
      </c>
      <c r="I378" s="219"/>
      <c r="J378" s="383">
        <v>2500</v>
      </c>
      <c r="K378" s="418" t="s">
        <v>30</v>
      </c>
      <c r="L378" s="377" t="s">
        <v>579</v>
      </c>
      <c r="M378" s="285" t="s">
        <v>580</v>
      </c>
      <c r="O378" s="138"/>
    </row>
    <row r="379" spans="1:17">
      <c r="A379" s="387" t="s">
        <v>144</v>
      </c>
      <c r="B379" s="387"/>
      <c r="C379" s="387"/>
      <c r="D379" s="387"/>
      <c r="E379" s="381" t="s">
        <v>145</v>
      </c>
      <c r="F379" s="382" t="s">
        <v>143</v>
      </c>
      <c r="G379" s="389"/>
      <c r="H379" s="383">
        <v>2500</v>
      </c>
      <c r="I379" s="219"/>
      <c r="J379" s="383">
        <v>2500</v>
      </c>
      <c r="K379" s="418" t="s">
        <v>30</v>
      </c>
      <c r="L379" s="377" t="s">
        <v>579</v>
      </c>
      <c r="M379" s="285" t="s">
        <v>580</v>
      </c>
      <c r="O379" s="138"/>
    </row>
    <row r="380" spans="1:17">
      <c r="A380" s="387" t="s">
        <v>146</v>
      </c>
      <c r="B380" s="387"/>
      <c r="C380" s="387"/>
      <c r="D380" s="387"/>
      <c r="E380" s="381" t="s">
        <v>147</v>
      </c>
      <c r="F380" s="382" t="s">
        <v>143</v>
      </c>
      <c r="G380" s="389"/>
      <c r="H380" s="383" t="s">
        <v>185</v>
      </c>
      <c r="I380" s="219"/>
      <c r="J380" s="383">
        <v>2500</v>
      </c>
      <c r="K380" s="418" t="s">
        <v>30</v>
      </c>
      <c r="L380" s="377" t="s">
        <v>579</v>
      </c>
      <c r="M380" s="285" t="s">
        <v>580</v>
      </c>
      <c r="O380" s="138"/>
    </row>
    <row r="381" spans="1:17">
      <c r="A381" s="387" t="s">
        <v>149</v>
      </c>
      <c r="B381" s="387"/>
      <c r="C381" s="387"/>
      <c r="D381" s="387"/>
      <c r="E381" s="381" t="s">
        <v>150</v>
      </c>
      <c r="F381" s="382" t="s">
        <v>143</v>
      </c>
      <c r="G381" s="389"/>
      <c r="H381" s="383" t="s">
        <v>185</v>
      </c>
      <c r="I381" s="219"/>
      <c r="J381" s="383">
        <v>2500</v>
      </c>
      <c r="K381" s="418" t="s">
        <v>30</v>
      </c>
      <c r="L381" s="377" t="s">
        <v>579</v>
      </c>
      <c r="M381" s="285" t="s">
        <v>580</v>
      </c>
      <c r="O381" s="138"/>
    </row>
    <row r="382" spans="1:17">
      <c r="A382" s="379" t="s">
        <v>219</v>
      </c>
      <c r="B382" s="387"/>
      <c r="C382" s="387"/>
      <c r="D382" s="379"/>
      <c r="E382" s="45" t="s">
        <v>220</v>
      </c>
      <c r="F382" s="361"/>
      <c r="G382" s="390"/>
      <c r="H382" s="362"/>
      <c r="I382" s="301"/>
      <c r="J382" s="362"/>
      <c r="K382" s="305"/>
      <c r="L382" s="138"/>
      <c r="M382" s="137"/>
      <c r="O382" s="138"/>
    </row>
    <row r="383" spans="1:17">
      <c r="A383" s="387" t="s">
        <v>221</v>
      </c>
      <c r="B383" s="387"/>
      <c r="C383" s="387"/>
      <c r="D383" s="387"/>
      <c r="E383" s="57" t="s">
        <v>222</v>
      </c>
      <c r="F383" s="153" t="s">
        <v>124</v>
      </c>
      <c r="G383" s="389"/>
      <c r="H383" s="383" t="s">
        <v>185</v>
      </c>
      <c r="I383" s="219"/>
      <c r="J383" s="383">
        <v>2500</v>
      </c>
      <c r="K383" s="418" t="s">
        <v>30</v>
      </c>
      <c r="L383" s="377" t="s">
        <v>579</v>
      </c>
      <c r="M383" s="285" t="s">
        <v>580</v>
      </c>
      <c r="O383" s="138"/>
    </row>
    <row r="384" spans="1:17">
      <c r="A384" s="387" t="s">
        <v>223</v>
      </c>
      <c r="B384" s="387"/>
      <c r="C384" s="387"/>
      <c r="D384" s="387"/>
      <c r="E384" s="57" t="s">
        <v>224</v>
      </c>
      <c r="F384" s="153" t="s">
        <v>124</v>
      </c>
      <c r="G384" s="389"/>
      <c r="H384" s="383" t="s">
        <v>185</v>
      </c>
      <c r="I384" s="219"/>
      <c r="J384" s="383">
        <v>2500</v>
      </c>
      <c r="K384" s="418" t="s">
        <v>30</v>
      </c>
      <c r="L384" s="377" t="s">
        <v>579</v>
      </c>
      <c r="M384" s="285" t="s">
        <v>580</v>
      </c>
      <c r="O384" s="138"/>
    </row>
    <row r="385" spans="1:16">
      <c r="A385" s="387" t="s">
        <v>225</v>
      </c>
      <c r="B385" s="387"/>
      <c r="C385" s="387"/>
      <c r="D385" s="387"/>
      <c r="E385" s="57" t="s">
        <v>226</v>
      </c>
      <c r="F385" s="153" t="s">
        <v>124</v>
      </c>
      <c r="G385" s="389"/>
      <c r="H385" s="383" t="s">
        <v>185</v>
      </c>
      <c r="I385" s="219"/>
      <c r="J385" s="383" t="s">
        <v>227</v>
      </c>
      <c r="K385" s="418" t="s">
        <v>30</v>
      </c>
      <c r="L385" s="377" t="s">
        <v>579</v>
      </c>
      <c r="M385" s="285" t="s">
        <v>580</v>
      </c>
      <c r="O385" s="138"/>
    </row>
    <row r="386" spans="1:16">
      <c r="A386" s="387"/>
      <c r="B386" s="387"/>
      <c r="C386" s="387"/>
      <c r="D386" s="387"/>
      <c r="E386" s="11"/>
      <c r="F386" s="11"/>
      <c r="G386" s="390"/>
      <c r="H386" s="134"/>
      <c r="I386" s="238"/>
      <c r="J386" s="362"/>
      <c r="K386" s="305"/>
      <c r="L386" s="138"/>
      <c r="M386" s="137"/>
      <c r="O386" s="138"/>
    </row>
    <row r="387" spans="1:16">
      <c r="A387" s="378" t="s">
        <v>836</v>
      </c>
      <c r="B387" s="387"/>
      <c r="C387" s="387"/>
      <c r="D387" s="387"/>
      <c r="E387" s="379"/>
      <c r="F387" s="380"/>
      <c r="G387" s="390"/>
      <c r="H387" s="362"/>
      <c r="I387" s="238"/>
      <c r="J387" s="362"/>
      <c r="K387" s="305"/>
      <c r="L387" s="138"/>
      <c r="M387" s="137"/>
      <c r="O387" s="138"/>
      <c r="P387" s="192"/>
    </row>
    <row r="388" spans="1:16">
      <c r="A388" s="378" t="s">
        <v>835</v>
      </c>
      <c r="B388" s="387"/>
      <c r="C388" s="387"/>
      <c r="D388" s="387"/>
      <c r="E388" s="379"/>
      <c r="F388" s="380"/>
      <c r="G388" s="390"/>
      <c r="H388" s="362"/>
      <c r="I388" s="238"/>
      <c r="J388" s="362"/>
      <c r="K388" s="305"/>
      <c r="L388" s="138"/>
      <c r="M388" s="137"/>
      <c r="O388" s="138"/>
      <c r="P388" s="192"/>
    </row>
    <row r="389" spans="1:16" ht="15" customHeight="1">
      <c r="A389" s="387" t="s">
        <v>86</v>
      </c>
      <c r="B389" s="387"/>
      <c r="C389" s="387"/>
      <c r="D389" s="387"/>
      <c r="E389" s="381" t="s">
        <v>51</v>
      </c>
      <c r="F389" s="382" t="s">
        <v>124</v>
      </c>
      <c r="G389" s="389">
        <v>340</v>
      </c>
      <c r="H389" s="586" t="s">
        <v>148</v>
      </c>
      <c r="I389" s="587"/>
      <c r="J389" s="382"/>
      <c r="K389" s="418" t="s">
        <v>30</v>
      </c>
      <c r="L389" s="377" t="s">
        <v>579</v>
      </c>
      <c r="M389" s="285" t="s">
        <v>580</v>
      </c>
      <c r="O389" s="138"/>
      <c r="P389" s="192"/>
    </row>
    <row r="390" spans="1:16">
      <c r="A390" s="387" t="s">
        <v>126</v>
      </c>
      <c r="B390" s="387"/>
      <c r="C390" s="387"/>
      <c r="D390" s="387"/>
      <c r="E390" s="381" t="s">
        <v>51</v>
      </c>
      <c r="F390" s="382" t="s">
        <v>124</v>
      </c>
      <c r="G390" s="389">
        <v>340</v>
      </c>
      <c r="H390" s="588"/>
      <c r="I390" s="589"/>
      <c r="J390" s="382"/>
      <c r="K390" s="418" t="s">
        <v>30</v>
      </c>
      <c r="L390" s="377" t="s">
        <v>579</v>
      </c>
      <c r="M390" s="285" t="s">
        <v>580</v>
      </c>
      <c r="O390" s="138"/>
      <c r="P390" s="192"/>
    </row>
    <row r="391" spans="1:16">
      <c r="A391" s="387" t="s">
        <v>110</v>
      </c>
      <c r="B391" s="132"/>
      <c r="C391" s="387"/>
      <c r="D391" s="387"/>
      <c r="E391" s="381" t="s">
        <v>127</v>
      </c>
      <c r="F391" s="382" t="s">
        <v>124</v>
      </c>
      <c r="G391" s="389">
        <v>340</v>
      </c>
      <c r="H391" s="588"/>
      <c r="I391" s="589"/>
      <c r="J391" s="382"/>
      <c r="K391" s="418" t="s">
        <v>30</v>
      </c>
      <c r="L391" s="377" t="s">
        <v>579</v>
      </c>
      <c r="M391" s="285" t="s">
        <v>580</v>
      </c>
      <c r="O391" s="138"/>
      <c r="P391" s="192"/>
    </row>
    <row r="392" spans="1:16">
      <c r="A392" s="387" t="s">
        <v>128</v>
      </c>
      <c r="B392" s="167"/>
      <c r="C392" s="378"/>
      <c r="D392" s="378"/>
      <c r="E392" s="381" t="s">
        <v>188</v>
      </c>
      <c r="F392" s="382" t="s">
        <v>124</v>
      </c>
      <c r="G392" s="389">
        <v>340</v>
      </c>
      <c r="H392" s="588"/>
      <c r="I392" s="589"/>
      <c r="J392" s="382"/>
      <c r="K392" s="418" t="s">
        <v>30</v>
      </c>
      <c r="L392" s="377" t="s">
        <v>579</v>
      </c>
      <c r="M392" s="285" t="s">
        <v>580</v>
      </c>
      <c r="O392" s="138"/>
      <c r="P392" s="192"/>
    </row>
    <row r="393" spans="1:16">
      <c r="A393" s="387" t="s">
        <v>130</v>
      </c>
      <c r="B393" s="132"/>
      <c r="C393" s="387"/>
      <c r="D393" s="387"/>
      <c r="E393" s="381" t="s">
        <v>131</v>
      </c>
      <c r="F393" s="382" t="s">
        <v>124</v>
      </c>
      <c r="G393" s="389">
        <v>340</v>
      </c>
      <c r="H393" s="588"/>
      <c r="I393" s="589"/>
      <c r="J393" s="382"/>
      <c r="K393" s="418" t="s">
        <v>30</v>
      </c>
      <c r="L393" s="377" t="s">
        <v>579</v>
      </c>
      <c r="M393" s="285" t="s">
        <v>580</v>
      </c>
      <c r="O393" s="138"/>
      <c r="P393" s="192"/>
    </row>
    <row r="394" spans="1:16">
      <c r="A394" s="387" t="s">
        <v>132</v>
      </c>
      <c r="B394" s="132"/>
      <c r="C394" s="387"/>
      <c r="D394" s="387"/>
      <c r="E394" s="381" t="s">
        <v>114</v>
      </c>
      <c r="F394" s="382" t="s">
        <v>124</v>
      </c>
      <c r="G394" s="389">
        <v>340</v>
      </c>
      <c r="H394" s="588"/>
      <c r="I394" s="589"/>
      <c r="J394" s="382"/>
      <c r="K394" s="418" t="s">
        <v>30</v>
      </c>
      <c r="L394" s="377" t="s">
        <v>579</v>
      </c>
      <c r="M394" s="285" t="s">
        <v>580</v>
      </c>
      <c r="O394" s="138"/>
      <c r="P394" s="192"/>
    </row>
    <row r="395" spans="1:16">
      <c r="A395" s="387" t="s">
        <v>189</v>
      </c>
      <c r="B395" s="132"/>
      <c r="C395" s="387"/>
      <c r="D395" s="387"/>
      <c r="E395" s="381" t="s">
        <v>190</v>
      </c>
      <c r="F395" s="382" t="s">
        <v>124</v>
      </c>
      <c r="G395" s="389">
        <v>340</v>
      </c>
      <c r="H395" s="588"/>
      <c r="I395" s="589"/>
      <c r="J395" s="382"/>
      <c r="K395" s="418" t="s">
        <v>30</v>
      </c>
      <c r="L395" s="377" t="s">
        <v>579</v>
      </c>
      <c r="M395" s="285" t="s">
        <v>580</v>
      </c>
      <c r="O395" s="138"/>
      <c r="P395" s="192"/>
    </row>
    <row r="396" spans="1:16">
      <c r="A396" s="387" t="s">
        <v>191</v>
      </c>
      <c r="B396" s="132"/>
      <c r="C396" s="387"/>
      <c r="D396" s="387"/>
      <c r="E396" s="381" t="s">
        <v>116</v>
      </c>
      <c r="F396" s="382" t="s">
        <v>124</v>
      </c>
      <c r="G396" s="389">
        <v>340</v>
      </c>
      <c r="H396" s="588"/>
      <c r="I396" s="589"/>
      <c r="J396" s="382"/>
      <c r="K396" s="418" t="s">
        <v>30</v>
      </c>
      <c r="L396" s="377" t="s">
        <v>579</v>
      </c>
      <c r="M396" s="285" t="s">
        <v>580</v>
      </c>
      <c r="O396" s="138"/>
      <c r="P396" s="192"/>
    </row>
    <row r="397" spans="1:16">
      <c r="A397" s="387" t="s">
        <v>133</v>
      </c>
      <c r="B397" s="387"/>
      <c r="C397" s="387"/>
      <c r="D397" s="387"/>
      <c r="E397" s="381" t="s">
        <v>134</v>
      </c>
      <c r="F397" s="382" t="s">
        <v>124</v>
      </c>
      <c r="G397" s="389">
        <v>340</v>
      </c>
      <c r="H397" s="588"/>
      <c r="I397" s="589"/>
      <c r="J397" s="382"/>
      <c r="K397" s="418" t="s">
        <v>30</v>
      </c>
      <c r="L397" s="377" t="s">
        <v>579</v>
      </c>
      <c r="M397" s="285" t="s">
        <v>580</v>
      </c>
      <c r="O397" s="138"/>
      <c r="P397" s="192"/>
    </row>
    <row r="398" spans="1:16">
      <c r="A398" s="387" t="s">
        <v>135</v>
      </c>
      <c r="B398" s="387"/>
      <c r="C398" s="387"/>
      <c r="D398" s="387"/>
      <c r="E398" s="381" t="s">
        <v>136</v>
      </c>
      <c r="F398" s="382" t="s">
        <v>124</v>
      </c>
      <c r="G398" s="389">
        <v>340</v>
      </c>
      <c r="H398" s="588"/>
      <c r="I398" s="589"/>
      <c r="J398" s="382"/>
      <c r="K398" s="418" t="s">
        <v>30</v>
      </c>
      <c r="L398" s="377" t="s">
        <v>579</v>
      </c>
      <c r="M398" s="285" t="s">
        <v>580</v>
      </c>
      <c r="O398" s="138"/>
      <c r="P398" s="192"/>
    </row>
    <row r="399" spans="1:16">
      <c r="A399" s="387" t="s">
        <v>137</v>
      </c>
      <c r="B399" s="387"/>
      <c r="C399" s="387"/>
      <c r="D399" s="387"/>
      <c r="E399" s="381" t="s">
        <v>138</v>
      </c>
      <c r="F399" s="382" t="s">
        <v>124</v>
      </c>
      <c r="G399" s="389">
        <v>340</v>
      </c>
      <c r="H399" s="590"/>
      <c r="I399" s="591"/>
      <c r="J399" s="382"/>
      <c r="K399" s="418" t="s">
        <v>30</v>
      </c>
      <c r="L399" s="377" t="s">
        <v>579</v>
      </c>
      <c r="M399" s="285" t="s">
        <v>580</v>
      </c>
      <c r="O399" s="138"/>
      <c r="P399" s="192"/>
    </row>
    <row r="400" spans="1:16">
      <c r="A400" s="387"/>
      <c r="B400" s="387"/>
      <c r="C400" s="387"/>
      <c r="D400" s="387"/>
      <c r="E400" s="45" t="s">
        <v>139</v>
      </c>
      <c r="F400" s="380"/>
      <c r="G400" s="390"/>
      <c r="H400" s="362"/>
      <c r="I400" s="238"/>
      <c r="J400" s="362"/>
      <c r="K400" s="305"/>
      <c r="L400" s="138"/>
      <c r="M400" s="137"/>
      <c r="O400" s="138"/>
      <c r="P400" s="192"/>
    </row>
    <row r="401" spans="1:16">
      <c r="A401" s="378"/>
      <c r="B401" s="387"/>
      <c r="C401" s="387"/>
      <c r="D401" s="387"/>
      <c r="E401" s="379"/>
      <c r="F401" s="380"/>
      <c r="G401" s="390"/>
      <c r="H401" s="362"/>
      <c r="I401" s="238"/>
      <c r="J401" s="362"/>
      <c r="K401" s="305"/>
      <c r="L401" s="138"/>
      <c r="M401" s="137"/>
      <c r="O401" s="138"/>
      <c r="P401" s="192"/>
    </row>
    <row r="402" spans="1:16">
      <c r="A402" s="378" t="s">
        <v>837</v>
      </c>
      <c r="B402" s="387"/>
      <c r="C402" s="387"/>
      <c r="D402" s="387"/>
      <c r="E402" s="379"/>
      <c r="F402" s="380"/>
      <c r="G402" s="390"/>
      <c r="H402" s="362"/>
      <c r="I402" s="238"/>
      <c r="J402" s="362"/>
      <c r="K402" s="305"/>
      <c r="L402" s="138"/>
      <c r="M402" s="137"/>
      <c r="O402" s="138"/>
      <c r="P402" s="192"/>
    </row>
    <row r="403" spans="1:16">
      <c r="A403" s="387" t="s">
        <v>141</v>
      </c>
      <c r="B403" s="387"/>
      <c r="C403" s="387"/>
      <c r="D403" s="387"/>
      <c r="E403" s="381" t="s">
        <v>142</v>
      </c>
      <c r="F403" s="382" t="s">
        <v>124</v>
      </c>
      <c r="G403" s="389">
        <v>340</v>
      </c>
      <c r="H403" s="46">
        <v>2500</v>
      </c>
      <c r="I403" s="219">
        <v>1</v>
      </c>
      <c r="J403" s="382">
        <v>2500</v>
      </c>
      <c r="K403" s="418" t="s">
        <v>30</v>
      </c>
      <c r="L403" s="377" t="s">
        <v>579</v>
      </c>
      <c r="M403" s="285" t="s">
        <v>580</v>
      </c>
      <c r="O403" s="138"/>
      <c r="P403" s="192"/>
    </row>
    <row r="404" spans="1:16">
      <c r="A404" s="387" t="s">
        <v>144</v>
      </c>
      <c r="B404" s="387"/>
      <c r="C404" s="387"/>
      <c r="D404" s="387"/>
      <c r="E404" s="381" t="s">
        <v>145</v>
      </c>
      <c r="F404" s="382" t="s">
        <v>124</v>
      </c>
      <c r="G404" s="389">
        <v>340</v>
      </c>
      <c r="H404" s="46">
        <v>2500</v>
      </c>
      <c r="I404" s="219">
        <v>1</v>
      </c>
      <c r="J404" s="382">
        <v>2500</v>
      </c>
      <c r="K404" s="418" t="s">
        <v>30</v>
      </c>
      <c r="L404" s="377" t="s">
        <v>579</v>
      </c>
      <c r="M404" s="285" t="s">
        <v>580</v>
      </c>
      <c r="O404" s="138"/>
      <c r="P404" s="192"/>
    </row>
    <row r="405" spans="1:16" ht="15" customHeight="1">
      <c r="A405" s="387" t="s">
        <v>146</v>
      </c>
      <c r="B405" s="387"/>
      <c r="C405" s="387"/>
      <c r="D405" s="387"/>
      <c r="E405" s="381" t="s">
        <v>147</v>
      </c>
      <c r="F405" s="382" t="s">
        <v>124</v>
      </c>
      <c r="G405" s="389">
        <v>340</v>
      </c>
      <c r="H405" s="586" t="s">
        <v>193</v>
      </c>
      <c r="I405" s="587"/>
      <c r="J405" s="382">
        <v>2500</v>
      </c>
      <c r="K405" s="418" t="s">
        <v>30</v>
      </c>
      <c r="L405" s="377" t="s">
        <v>579</v>
      </c>
      <c r="M405" s="285" t="s">
        <v>580</v>
      </c>
      <c r="O405" s="138"/>
      <c r="P405" s="192"/>
    </row>
    <row r="406" spans="1:16">
      <c r="A406" s="387" t="s">
        <v>149</v>
      </c>
      <c r="B406" s="387"/>
      <c r="C406" s="387"/>
      <c r="D406" s="387"/>
      <c r="E406" s="381" t="s">
        <v>150</v>
      </c>
      <c r="F406" s="382" t="s">
        <v>124</v>
      </c>
      <c r="G406" s="389">
        <v>340</v>
      </c>
      <c r="H406" s="588"/>
      <c r="I406" s="589"/>
      <c r="J406" s="382">
        <v>2500</v>
      </c>
      <c r="K406" s="418" t="s">
        <v>30</v>
      </c>
      <c r="L406" s="377" t="s">
        <v>579</v>
      </c>
      <c r="M406" s="285" t="s">
        <v>580</v>
      </c>
      <c r="O406" s="138"/>
      <c r="P406" s="192"/>
    </row>
    <row r="407" spans="1:16">
      <c r="A407" s="387" t="s">
        <v>208</v>
      </c>
      <c r="B407" s="373"/>
      <c r="C407" s="373"/>
      <c r="D407" s="373"/>
      <c r="E407" s="381" t="s">
        <v>570</v>
      </c>
      <c r="F407" s="53" t="s">
        <v>124</v>
      </c>
      <c r="G407" s="389">
        <v>340</v>
      </c>
      <c r="H407" s="588"/>
      <c r="I407" s="589"/>
      <c r="J407" s="53">
        <v>4000</v>
      </c>
      <c r="K407" s="418" t="s">
        <v>30</v>
      </c>
      <c r="L407" s="377" t="s">
        <v>579</v>
      </c>
      <c r="M407" s="285" t="s">
        <v>580</v>
      </c>
      <c r="O407" s="138"/>
      <c r="P407" s="192"/>
    </row>
    <row r="408" spans="1:16">
      <c r="A408" s="387" t="s">
        <v>209</v>
      </c>
      <c r="B408" s="373"/>
      <c r="C408" s="373"/>
      <c r="D408" s="373"/>
      <c r="E408" s="381" t="s">
        <v>145</v>
      </c>
      <c r="F408" s="53" t="s">
        <v>124</v>
      </c>
      <c r="G408" s="389">
        <v>340</v>
      </c>
      <c r="H408" s="588"/>
      <c r="I408" s="589"/>
      <c r="J408" s="53">
        <v>4000</v>
      </c>
      <c r="K408" s="418" t="s">
        <v>30</v>
      </c>
      <c r="L408" s="377" t="s">
        <v>579</v>
      </c>
      <c r="M408" s="285" t="s">
        <v>580</v>
      </c>
      <c r="O408" s="138"/>
      <c r="P408" s="192"/>
    </row>
    <row r="409" spans="1:16">
      <c r="A409" s="387" t="s">
        <v>210</v>
      </c>
      <c r="B409" s="373"/>
      <c r="C409" s="373"/>
      <c r="D409" s="373"/>
      <c r="E409" s="381" t="s">
        <v>142</v>
      </c>
      <c r="F409" s="53" t="s">
        <v>124</v>
      </c>
      <c r="G409" s="389">
        <v>340</v>
      </c>
      <c r="H409" s="588"/>
      <c r="I409" s="589"/>
      <c r="J409" s="53">
        <v>4000</v>
      </c>
      <c r="K409" s="418" t="s">
        <v>30</v>
      </c>
      <c r="L409" s="377" t="s">
        <v>579</v>
      </c>
      <c r="M409" s="285" t="s">
        <v>580</v>
      </c>
      <c r="O409" s="138"/>
      <c r="P409" s="192"/>
    </row>
    <row r="410" spans="1:16">
      <c r="A410" s="387" t="s">
        <v>211</v>
      </c>
      <c r="B410" s="373"/>
      <c r="C410" s="373"/>
      <c r="D410" s="373"/>
      <c r="E410" s="381" t="s">
        <v>142</v>
      </c>
      <c r="F410" s="53" t="s">
        <v>124</v>
      </c>
      <c r="G410" s="389">
        <v>340</v>
      </c>
      <c r="H410" s="588"/>
      <c r="I410" s="589"/>
      <c r="J410" s="54">
        <v>4000</v>
      </c>
      <c r="K410" s="418" t="s">
        <v>30</v>
      </c>
      <c r="L410" s="377" t="s">
        <v>579</v>
      </c>
      <c r="M410" s="285" t="s">
        <v>580</v>
      </c>
      <c r="O410" s="138"/>
      <c r="P410" s="192"/>
    </row>
    <row r="411" spans="1:16">
      <c r="A411" s="387" t="s">
        <v>212</v>
      </c>
      <c r="B411" s="373"/>
      <c r="C411" s="373"/>
      <c r="D411" s="373"/>
      <c r="E411" s="381" t="s">
        <v>199</v>
      </c>
      <c r="F411" s="53" t="s">
        <v>124</v>
      </c>
      <c r="G411" s="389">
        <v>340</v>
      </c>
      <c r="H411" s="588"/>
      <c r="I411" s="589"/>
      <c r="J411" s="54">
        <v>4000</v>
      </c>
      <c r="K411" s="418" t="s">
        <v>30</v>
      </c>
      <c r="L411" s="377" t="s">
        <v>579</v>
      </c>
      <c r="M411" s="285" t="s">
        <v>580</v>
      </c>
      <c r="O411" s="138"/>
      <c r="P411" s="192"/>
    </row>
    <row r="412" spans="1:16">
      <c r="A412" s="387" t="s">
        <v>213</v>
      </c>
      <c r="B412" s="373"/>
      <c r="C412" s="373"/>
      <c r="D412" s="373"/>
      <c r="E412" s="381" t="s">
        <v>201</v>
      </c>
      <c r="F412" s="53" t="s">
        <v>124</v>
      </c>
      <c r="G412" s="389">
        <v>340</v>
      </c>
      <c r="H412" s="590"/>
      <c r="I412" s="591"/>
      <c r="J412" s="54">
        <v>4000</v>
      </c>
      <c r="K412" s="418" t="s">
        <v>30</v>
      </c>
      <c r="L412" s="377" t="s">
        <v>579</v>
      </c>
      <c r="M412" s="285" t="s">
        <v>580</v>
      </c>
      <c r="O412" s="138"/>
      <c r="P412" s="192"/>
    </row>
    <row r="413" spans="1:16">
      <c r="A413" s="387"/>
      <c r="B413" s="387"/>
      <c r="C413" s="387"/>
      <c r="D413" s="387"/>
      <c r="E413" s="45" t="s">
        <v>214</v>
      </c>
      <c r="F413" s="45"/>
      <c r="G413" s="390"/>
      <c r="H413" s="362"/>
      <c r="I413" s="238"/>
      <c r="J413" s="362"/>
      <c r="K413" s="305"/>
      <c r="L413" s="138"/>
      <c r="M413" s="137"/>
      <c r="O413" s="138"/>
      <c r="P413" s="192"/>
    </row>
    <row r="414" spans="1:16">
      <c r="A414" s="378" t="s">
        <v>838</v>
      </c>
      <c r="B414" s="387"/>
      <c r="C414" s="387"/>
      <c r="D414" s="387"/>
      <c r="E414" s="379"/>
      <c r="F414" s="380"/>
      <c r="G414" s="390"/>
      <c r="H414" s="362"/>
      <c r="I414" s="238"/>
      <c r="J414" s="362"/>
      <c r="K414" s="305"/>
      <c r="L414" s="138"/>
      <c r="M414" s="137"/>
      <c r="O414" s="138"/>
      <c r="P414" s="192"/>
    </row>
    <row r="415" spans="1:16">
      <c r="A415" s="387" t="s">
        <v>159</v>
      </c>
      <c r="B415" s="387"/>
      <c r="C415" s="387"/>
      <c r="D415" s="387"/>
      <c r="E415" s="381" t="s">
        <v>160</v>
      </c>
      <c r="F415" s="382" t="s">
        <v>143</v>
      </c>
      <c r="G415" s="389">
        <v>340</v>
      </c>
      <c r="H415" s="383">
        <v>500</v>
      </c>
      <c r="I415" s="219">
        <f t="shared" ref="I415:I419" si="25">+G415/H415</f>
        <v>0.68</v>
      </c>
      <c r="J415" s="383">
        <v>2500</v>
      </c>
      <c r="K415" s="418">
        <v>1</v>
      </c>
      <c r="L415" s="566"/>
      <c r="M415" s="385">
        <f t="shared" ref="M415:M419" si="26">ROUND(K415*L415,2)</f>
        <v>0</v>
      </c>
      <c r="O415" s="138"/>
      <c r="P415" s="192"/>
    </row>
    <row r="416" spans="1:16">
      <c r="A416" s="387" t="s">
        <v>86</v>
      </c>
      <c r="B416" s="387"/>
      <c r="C416" s="387"/>
      <c r="D416" s="387"/>
      <c r="E416" s="381" t="s">
        <v>161</v>
      </c>
      <c r="F416" s="382" t="s">
        <v>143</v>
      </c>
      <c r="G416" s="389">
        <v>340</v>
      </c>
      <c r="H416" s="383">
        <v>500</v>
      </c>
      <c r="I416" s="219">
        <f t="shared" si="25"/>
        <v>0.68</v>
      </c>
      <c r="J416" s="383">
        <v>2500</v>
      </c>
      <c r="K416" s="418">
        <v>1</v>
      </c>
      <c r="L416" s="566"/>
      <c r="M416" s="385">
        <f t="shared" si="26"/>
        <v>0</v>
      </c>
      <c r="O416" s="138"/>
      <c r="P416" s="192"/>
    </row>
    <row r="417" spans="1:17">
      <c r="A417" s="387" t="s">
        <v>162</v>
      </c>
      <c r="B417" s="387"/>
      <c r="C417" s="387"/>
      <c r="D417" s="387"/>
      <c r="E417" s="381" t="s">
        <v>163</v>
      </c>
      <c r="F417" s="382" t="s">
        <v>143</v>
      </c>
      <c r="G417" s="389">
        <v>340</v>
      </c>
      <c r="H417" s="383">
        <v>500</v>
      </c>
      <c r="I417" s="219">
        <f t="shared" si="25"/>
        <v>0.68</v>
      </c>
      <c r="J417" s="383">
        <v>2500</v>
      </c>
      <c r="K417" s="418">
        <v>1</v>
      </c>
      <c r="L417" s="566"/>
      <c r="M417" s="385">
        <f t="shared" si="26"/>
        <v>0</v>
      </c>
      <c r="O417" s="138"/>
      <c r="P417" s="192"/>
    </row>
    <row r="418" spans="1:17">
      <c r="A418" s="387" t="s">
        <v>164</v>
      </c>
      <c r="B418" s="387"/>
      <c r="C418" s="387"/>
      <c r="D418" s="387"/>
      <c r="E418" s="381" t="s">
        <v>165</v>
      </c>
      <c r="F418" s="382" t="s">
        <v>143</v>
      </c>
      <c r="G418" s="389">
        <v>340</v>
      </c>
      <c r="H418" s="383">
        <v>500</v>
      </c>
      <c r="I418" s="219">
        <f t="shared" si="25"/>
        <v>0.68</v>
      </c>
      <c r="J418" s="383">
        <v>2500</v>
      </c>
      <c r="K418" s="418">
        <v>1</v>
      </c>
      <c r="L418" s="566"/>
      <c r="M418" s="385">
        <f t="shared" si="26"/>
        <v>0</v>
      </c>
      <c r="O418" s="138"/>
      <c r="P418" s="192"/>
    </row>
    <row r="419" spans="1:17">
      <c r="A419" s="387" t="s">
        <v>166</v>
      </c>
      <c r="B419" s="387"/>
      <c r="C419" s="387"/>
      <c r="D419" s="387"/>
      <c r="E419" s="381" t="s">
        <v>167</v>
      </c>
      <c r="F419" s="382" t="s">
        <v>143</v>
      </c>
      <c r="G419" s="389">
        <v>340</v>
      </c>
      <c r="H419" s="383">
        <v>500</v>
      </c>
      <c r="I419" s="219">
        <f t="shared" si="25"/>
        <v>0.68</v>
      </c>
      <c r="J419" s="383">
        <v>2500</v>
      </c>
      <c r="K419" s="418">
        <v>1</v>
      </c>
      <c r="L419" s="566"/>
      <c r="M419" s="385">
        <f t="shared" si="26"/>
        <v>0</v>
      </c>
      <c r="O419" s="138"/>
      <c r="P419" s="192"/>
    </row>
    <row r="420" spans="1:17">
      <c r="A420" s="387" t="s">
        <v>168</v>
      </c>
      <c r="B420" s="387"/>
      <c r="C420" s="387"/>
      <c r="D420" s="387"/>
      <c r="E420" s="381" t="s">
        <v>169</v>
      </c>
      <c r="F420" s="382" t="s">
        <v>143</v>
      </c>
      <c r="G420" s="389">
        <v>340</v>
      </c>
      <c r="H420" s="225" t="s">
        <v>148</v>
      </c>
      <c r="I420" s="341"/>
      <c r="J420" s="383">
        <v>8000</v>
      </c>
      <c r="K420" s="418" t="s">
        <v>30</v>
      </c>
      <c r="L420" s="377" t="s">
        <v>579</v>
      </c>
      <c r="M420" s="285" t="s">
        <v>580</v>
      </c>
      <c r="O420" s="138"/>
      <c r="P420" s="192"/>
    </row>
    <row r="421" spans="1:17">
      <c r="A421" s="387"/>
      <c r="B421" s="387"/>
      <c r="C421" s="387"/>
      <c r="D421" s="387"/>
      <c r="E421" s="45" t="s">
        <v>170</v>
      </c>
      <c r="F421" s="361"/>
      <c r="G421" s="390"/>
      <c r="H421" s="362"/>
      <c r="I421" s="301"/>
      <c r="J421" s="362"/>
      <c r="K421" s="305"/>
      <c r="L421" s="138"/>
      <c r="M421" s="137"/>
      <c r="O421" s="138"/>
      <c r="P421" s="192"/>
    </row>
    <row r="422" spans="1:17">
      <c r="A422" s="387"/>
      <c r="B422" s="387"/>
      <c r="C422" s="387"/>
      <c r="D422" s="387"/>
      <c r="E422" s="379"/>
      <c r="F422" s="361"/>
      <c r="G422" s="390"/>
      <c r="H422" s="362"/>
      <c r="I422" s="301"/>
      <c r="J422" s="362"/>
      <c r="K422" s="305"/>
      <c r="L422" s="138"/>
      <c r="M422" s="137"/>
      <c r="O422" s="138"/>
      <c r="P422" s="192"/>
    </row>
    <row r="423" spans="1:17">
      <c r="A423" s="378" t="s">
        <v>839</v>
      </c>
      <c r="B423" s="387"/>
      <c r="C423" s="387"/>
      <c r="D423" s="387"/>
      <c r="E423" s="379"/>
      <c r="F423" s="380"/>
      <c r="G423" s="390"/>
      <c r="H423" s="362"/>
      <c r="I423" s="238"/>
      <c r="J423" s="362"/>
      <c r="K423" s="305"/>
      <c r="L423" s="138"/>
      <c r="M423" s="137"/>
      <c r="O423" s="138"/>
      <c r="P423" s="192"/>
    </row>
    <row r="424" spans="1:17">
      <c r="A424" s="387" t="s">
        <v>171</v>
      </c>
      <c r="B424" s="387"/>
      <c r="C424" s="387"/>
      <c r="D424" s="387"/>
      <c r="E424" s="379"/>
      <c r="F424" s="380"/>
      <c r="G424" s="390"/>
      <c r="H424" s="362"/>
      <c r="I424" s="238"/>
      <c r="J424" s="362"/>
      <c r="K424" s="305"/>
      <c r="L424" s="138"/>
      <c r="M424" s="137"/>
      <c r="O424" s="138"/>
      <c r="P424" s="192"/>
    </row>
    <row r="425" spans="1:17">
      <c r="A425" s="387" t="s">
        <v>172</v>
      </c>
      <c r="B425" s="387"/>
      <c r="C425" s="387"/>
      <c r="D425" s="387"/>
      <c r="E425" s="381" t="s">
        <v>165</v>
      </c>
      <c r="F425" s="382" t="s">
        <v>143</v>
      </c>
      <c r="G425" s="389">
        <v>340</v>
      </c>
      <c r="H425" s="383">
        <v>500</v>
      </c>
      <c r="I425" s="219">
        <v>1</v>
      </c>
      <c r="J425" s="383">
        <v>2500</v>
      </c>
      <c r="K425" s="418">
        <v>1</v>
      </c>
      <c r="L425" s="386"/>
      <c r="M425" s="385">
        <f t="shared" ref="M425:M429" si="27">ROUND(K425*L425,2)</f>
        <v>0</v>
      </c>
      <c r="O425" s="137"/>
      <c r="P425" s="192"/>
      <c r="Q425" s="432"/>
    </row>
    <row r="426" spans="1:17">
      <c r="A426" s="387" t="s">
        <v>173</v>
      </c>
      <c r="B426" s="387"/>
      <c r="C426" s="387"/>
      <c r="D426" s="387"/>
      <c r="E426" s="381" t="s">
        <v>167</v>
      </c>
      <c r="F426" s="382" t="s">
        <v>143</v>
      </c>
      <c r="G426" s="389">
        <v>340</v>
      </c>
      <c r="H426" s="383">
        <v>500</v>
      </c>
      <c r="I426" s="219">
        <v>1</v>
      </c>
      <c r="J426" s="383">
        <v>2500</v>
      </c>
      <c r="K426" s="418">
        <v>1</v>
      </c>
      <c r="L426" s="386"/>
      <c r="M426" s="385">
        <f t="shared" si="27"/>
        <v>0</v>
      </c>
      <c r="O426" s="137"/>
      <c r="P426" s="192"/>
      <c r="Q426" s="432"/>
    </row>
    <row r="427" spans="1:17">
      <c r="A427" s="387" t="s">
        <v>174</v>
      </c>
      <c r="B427" s="387"/>
      <c r="C427" s="387"/>
      <c r="D427" s="387"/>
      <c r="E427" s="381" t="s">
        <v>175</v>
      </c>
      <c r="F427" s="382" t="s">
        <v>143</v>
      </c>
      <c r="G427" s="389">
        <v>340</v>
      </c>
      <c r="H427" s="383">
        <v>500</v>
      </c>
      <c r="I427" s="219">
        <v>1</v>
      </c>
      <c r="J427" s="383">
        <v>2500</v>
      </c>
      <c r="K427" s="418">
        <v>1</v>
      </c>
      <c r="L427" s="386"/>
      <c r="M427" s="385">
        <f t="shared" si="27"/>
        <v>0</v>
      </c>
      <c r="O427" s="137"/>
      <c r="P427" s="192"/>
      <c r="Q427" s="432"/>
    </row>
    <row r="428" spans="1:17">
      <c r="A428" s="387" t="s">
        <v>176</v>
      </c>
      <c r="B428" s="387"/>
      <c r="C428" s="387"/>
      <c r="D428" s="387"/>
      <c r="E428" s="381" t="s">
        <v>177</v>
      </c>
      <c r="F428" s="382" t="s">
        <v>143</v>
      </c>
      <c r="G428" s="389">
        <v>340</v>
      </c>
      <c r="H428" s="383">
        <v>500</v>
      </c>
      <c r="I428" s="219">
        <v>1</v>
      </c>
      <c r="J428" s="383">
        <v>2500</v>
      </c>
      <c r="K428" s="418">
        <v>1</v>
      </c>
      <c r="L428" s="386"/>
      <c r="M428" s="385">
        <f t="shared" si="27"/>
        <v>0</v>
      </c>
      <c r="O428" s="137"/>
      <c r="P428" s="192"/>
      <c r="Q428" s="432"/>
    </row>
    <row r="429" spans="1:17">
      <c r="A429" s="387" t="s">
        <v>216</v>
      </c>
      <c r="B429" s="387"/>
      <c r="C429" s="387"/>
      <c r="D429" s="387"/>
      <c r="E429" s="381" t="s">
        <v>217</v>
      </c>
      <c r="F429" s="382" t="s">
        <v>143</v>
      </c>
      <c r="G429" s="389">
        <v>340</v>
      </c>
      <c r="H429" s="383">
        <v>1000</v>
      </c>
      <c r="I429" s="219">
        <v>1</v>
      </c>
      <c r="J429" s="383">
        <v>2500</v>
      </c>
      <c r="K429" s="418">
        <v>1</v>
      </c>
      <c r="L429" s="386"/>
      <c r="M429" s="385">
        <f t="shared" si="27"/>
        <v>0</v>
      </c>
      <c r="O429" s="138"/>
      <c r="P429" s="192"/>
    </row>
    <row r="430" spans="1:17">
      <c r="A430" s="387" t="s">
        <v>178</v>
      </c>
      <c r="B430" s="387"/>
      <c r="C430" s="387"/>
      <c r="D430" s="387"/>
      <c r="E430" s="381" t="s">
        <v>179</v>
      </c>
      <c r="F430" s="382" t="s">
        <v>143</v>
      </c>
      <c r="G430" s="389">
        <v>340</v>
      </c>
      <c r="H430" s="225" t="s">
        <v>148</v>
      </c>
      <c r="I430" s="341"/>
      <c r="J430" s="383">
        <v>8000</v>
      </c>
      <c r="K430" s="418" t="s">
        <v>30</v>
      </c>
      <c r="L430" s="377" t="s">
        <v>579</v>
      </c>
      <c r="M430" s="285" t="s">
        <v>580</v>
      </c>
      <c r="O430" s="138"/>
      <c r="P430" s="192"/>
    </row>
    <row r="431" spans="1:17">
      <c r="A431" s="387" t="s">
        <v>180</v>
      </c>
      <c r="B431" s="387"/>
      <c r="C431" s="387"/>
      <c r="D431" s="387"/>
      <c r="E431" s="381" t="s">
        <v>181</v>
      </c>
      <c r="F431" s="382" t="s">
        <v>117</v>
      </c>
      <c r="G431" s="389">
        <v>3400</v>
      </c>
      <c r="H431" s="383">
        <v>100</v>
      </c>
      <c r="I431" s="219">
        <v>34</v>
      </c>
      <c r="J431" s="383">
        <v>200</v>
      </c>
      <c r="K431" s="418">
        <v>20</v>
      </c>
      <c r="L431" s="472"/>
      <c r="M431" s="385">
        <f>ROUND(K431*L431,2)</f>
        <v>0</v>
      </c>
      <c r="O431" s="138"/>
      <c r="P431" s="192"/>
      <c r="Q431" s="432"/>
    </row>
    <row r="432" spans="1:17">
      <c r="A432" s="387" t="s">
        <v>182</v>
      </c>
      <c r="B432" s="387"/>
      <c r="C432" s="387"/>
      <c r="D432" s="387"/>
      <c r="E432" s="392"/>
      <c r="F432" s="380"/>
      <c r="G432" s="390"/>
      <c r="H432" s="362"/>
      <c r="I432" s="238"/>
      <c r="J432" s="362"/>
      <c r="K432" s="305"/>
      <c r="L432" s="138"/>
      <c r="M432" s="137"/>
      <c r="O432" s="138"/>
      <c r="P432" s="192"/>
    </row>
    <row r="433" spans="1:17">
      <c r="A433" s="387"/>
      <c r="B433" s="387"/>
      <c r="C433" s="387"/>
      <c r="D433" s="387"/>
      <c r="E433" s="45" t="s">
        <v>170</v>
      </c>
      <c r="F433" s="380"/>
      <c r="G433" s="390"/>
      <c r="H433" s="362"/>
      <c r="I433" s="238"/>
      <c r="J433" s="362"/>
      <c r="K433" s="305"/>
      <c r="L433" s="138"/>
      <c r="M433" s="137"/>
      <c r="O433" s="138"/>
      <c r="P433" s="192"/>
    </row>
    <row r="434" spans="1:17">
      <c r="A434" s="387"/>
      <c r="B434" s="387"/>
      <c r="C434" s="387"/>
      <c r="D434" s="387"/>
      <c r="E434" s="45" t="s">
        <v>840</v>
      </c>
      <c r="F434" s="380"/>
      <c r="G434" s="390"/>
      <c r="H434" s="362"/>
      <c r="I434" s="238"/>
      <c r="J434" s="362"/>
      <c r="K434" s="305"/>
      <c r="L434" s="138"/>
      <c r="M434" s="137"/>
      <c r="O434" s="138"/>
      <c r="P434" s="192"/>
    </row>
    <row r="435" spans="1:17">
      <c r="A435" s="378"/>
      <c r="B435" s="387"/>
      <c r="C435" s="387"/>
      <c r="D435" s="387"/>
      <c r="E435" s="45"/>
      <c r="F435" s="380"/>
      <c r="G435" s="390"/>
      <c r="H435" s="362"/>
      <c r="I435" s="238"/>
      <c r="J435" s="362"/>
      <c r="K435" s="305"/>
      <c r="L435" s="138"/>
      <c r="M435" s="137"/>
      <c r="O435" s="138"/>
      <c r="P435" s="192"/>
    </row>
    <row r="436" spans="1:17">
      <c r="A436" s="378" t="s">
        <v>218</v>
      </c>
      <c r="B436" s="387"/>
      <c r="C436" s="387"/>
      <c r="D436" s="387"/>
      <c r="E436" s="379"/>
      <c r="F436" s="380"/>
      <c r="G436" s="390"/>
      <c r="H436" s="362"/>
      <c r="I436" s="238"/>
      <c r="J436" s="362"/>
      <c r="K436" s="305"/>
      <c r="L436" s="138"/>
      <c r="M436" s="137"/>
      <c r="O436" s="138"/>
    </row>
    <row r="437" spans="1:17">
      <c r="A437" s="387" t="s">
        <v>141</v>
      </c>
      <c r="B437" s="387"/>
      <c r="C437" s="387"/>
      <c r="D437" s="387"/>
      <c r="E437" s="381" t="s">
        <v>142</v>
      </c>
      <c r="F437" s="382" t="s">
        <v>143</v>
      </c>
      <c r="G437" s="389">
        <v>340</v>
      </c>
      <c r="H437" s="383">
        <v>2500</v>
      </c>
      <c r="I437" s="219">
        <f t="shared" ref="I437:I438" si="28">+G437/H437</f>
        <v>0.13600000000000001</v>
      </c>
      <c r="J437" s="383">
        <v>2500</v>
      </c>
      <c r="K437" s="418">
        <v>1</v>
      </c>
      <c r="L437" s="566"/>
      <c r="M437" s="385">
        <f t="shared" ref="M437:M440" si="29">ROUND(K437*L437,2)</f>
        <v>0</v>
      </c>
      <c r="O437" s="138"/>
    </row>
    <row r="438" spans="1:17">
      <c r="A438" s="387" t="s">
        <v>144</v>
      </c>
      <c r="B438" s="387"/>
      <c r="C438" s="387"/>
      <c r="D438" s="387"/>
      <c r="E438" s="381" t="s">
        <v>145</v>
      </c>
      <c r="F438" s="382" t="s">
        <v>143</v>
      </c>
      <c r="G438" s="389">
        <v>340</v>
      </c>
      <c r="H438" s="383">
        <v>2500</v>
      </c>
      <c r="I438" s="219">
        <f t="shared" si="28"/>
        <v>0.13600000000000001</v>
      </c>
      <c r="J438" s="383">
        <v>2500</v>
      </c>
      <c r="K438" s="418">
        <v>1</v>
      </c>
      <c r="L438" s="566"/>
      <c r="M438" s="385">
        <f t="shared" si="29"/>
        <v>0</v>
      </c>
      <c r="O438" s="138"/>
    </row>
    <row r="439" spans="1:17">
      <c r="A439" s="387" t="s">
        <v>146</v>
      </c>
      <c r="B439" s="387"/>
      <c r="C439" s="387"/>
      <c r="D439" s="387"/>
      <c r="E439" s="381" t="s">
        <v>147</v>
      </c>
      <c r="F439" s="382" t="s">
        <v>143</v>
      </c>
      <c r="G439" s="389">
        <v>340</v>
      </c>
      <c r="H439" s="383" t="s">
        <v>185</v>
      </c>
      <c r="I439" s="219">
        <v>0</v>
      </c>
      <c r="J439" s="383">
        <v>2500</v>
      </c>
      <c r="K439" s="418">
        <v>1</v>
      </c>
      <c r="L439" s="566"/>
      <c r="M439" s="385">
        <f t="shared" si="29"/>
        <v>0</v>
      </c>
      <c r="O439" s="138"/>
    </row>
    <row r="440" spans="1:17">
      <c r="A440" s="387" t="s">
        <v>149</v>
      </c>
      <c r="B440" s="387"/>
      <c r="C440" s="387"/>
      <c r="D440" s="387"/>
      <c r="E440" s="381" t="s">
        <v>150</v>
      </c>
      <c r="F440" s="382" t="s">
        <v>143</v>
      </c>
      <c r="G440" s="389">
        <v>340</v>
      </c>
      <c r="H440" s="383" t="s">
        <v>185</v>
      </c>
      <c r="I440" s="219">
        <v>0</v>
      </c>
      <c r="J440" s="383">
        <v>2500</v>
      </c>
      <c r="K440" s="418">
        <v>1</v>
      </c>
      <c r="L440" s="566"/>
      <c r="M440" s="385">
        <f t="shared" si="29"/>
        <v>0</v>
      </c>
      <c r="O440" s="138"/>
    </row>
    <row r="441" spans="1:17">
      <c r="A441" s="379" t="s">
        <v>219</v>
      </c>
      <c r="B441" s="387"/>
      <c r="C441" s="387"/>
      <c r="D441" s="379"/>
      <c r="E441" s="45" t="s">
        <v>220</v>
      </c>
      <c r="F441" s="361"/>
      <c r="G441" s="390"/>
      <c r="H441" s="362"/>
      <c r="I441" s="301"/>
      <c r="J441" s="362"/>
      <c r="K441" s="305"/>
      <c r="L441" s="138"/>
      <c r="M441" s="137"/>
      <c r="O441" s="138"/>
    </row>
    <row r="442" spans="1:17">
      <c r="A442" s="387" t="s">
        <v>221</v>
      </c>
      <c r="B442" s="387"/>
      <c r="C442" s="387"/>
      <c r="D442" s="387"/>
      <c r="E442" s="57" t="s">
        <v>222</v>
      </c>
      <c r="F442" s="153" t="s">
        <v>124</v>
      </c>
      <c r="G442" s="389">
        <v>340</v>
      </c>
      <c r="H442" s="383" t="s">
        <v>185</v>
      </c>
      <c r="I442" s="219">
        <v>0</v>
      </c>
      <c r="J442" s="383" t="s">
        <v>227</v>
      </c>
      <c r="K442" s="418">
        <v>1</v>
      </c>
      <c r="L442" s="566"/>
      <c r="M442" s="385">
        <f t="shared" ref="M442:M444" si="30">ROUND(K442*L442,2)</f>
        <v>0</v>
      </c>
      <c r="O442" s="138"/>
    </row>
    <row r="443" spans="1:17">
      <c r="A443" s="387" t="s">
        <v>223</v>
      </c>
      <c r="B443" s="387"/>
      <c r="C443" s="387"/>
      <c r="D443" s="387"/>
      <c r="E443" s="57" t="s">
        <v>224</v>
      </c>
      <c r="F443" s="153" t="s">
        <v>124</v>
      </c>
      <c r="G443" s="389">
        <v>340</v>
      </c>
      <c r="H443" s="383" t="s">
        <v>185</v>
      </c>
      <c r="I443" s="219">
        <v>0</v>
      </c>
      <c r="J443" s="383" t="s">
        <v>227</v>
      </c>
      <c r="K443" s="418">
        <v>1</v>
      </c>
      <c r="L443" s="566"/>
      <c r="M443" s="385">
        <f t="shared" si="30"/>
        <v>0</v>
      </c>
      <c r="O443" s="138"/>
    </row>
    <row r="444" spans="1:17">
      <c r="A444" s="387" t="s">
        <v>225</v>
      </c>
      <c r="B444" s="387"/>
      <c r="C444" s="387"/>
      <c r="D444" s="387"/>
      <c r="E444" s="57" t="s">
        <v>226</v>
      </c>
      <c r="F444" s="153" t="s">
        <v>124</v>
      </c>
      <c r="G444" s="389">
        <v>340</v>
      </c>
      <c r="H444" s="383" t="s">
        <v>185</v>
      </c>
      <c r="I444" s="219">
        <v>0</v>
      </c>
      <c r="J444" s="383" t="s">
        <v>227</v>
      </c>
      <c r="K444" s="418">
        <v>1</v>
      </c>
      <c r="L444" s="566"/>
      <c r="M444" s="385">
        <f t="shared" si="30"/>
        <v>0</v>
      </c>
      <c r="O444" s="138"/>
    </row>
    <row r="445" spans="1:17" s="393" customFormat="1" ht="13.35" customHeight="1">
      <c r="A445" s="127"/>
      <c r="B445" s="373"/>
      <c r="C445" s="373"/>
      <c r="D445" s="373"/>
      <c r="E445" s="471" t="s">
        <v>876</v>
      </c>
      <c r="G445" s="396"/>
      <c r="H445" s="369"/>
      <c r="I445" s="308"/>
      <c r="J445" s="369"/>
      <c r="K445" s="308"/>
      <c r="L445" s="533"/>
      <c r="M445" s="208"/>
      <c r="N445" s="443"/>
      <c r="O445" s="151"/>
      <c r="P445" s="434"/>
      <c r="Q445" s="437"/>
    </row>
    <row r="446" spans="1:17">
      <c r="A446" s="387"/>
      <c r="B446" s="387"/>
      <c r="C446" s="387"/>
      <c r="D446" s="387"/>
      <c r="E446" s="132"/>
      <c r="F446" s="132"/>
      <c r="G446" s="236"/>
      <c r="H446" s="132"/>
      <c r="I446" s="301"/>
      <c r="J446" s="132"/>
      <c r="K446" s="301"/>
      <c r="L446" s="139"/>
      <c r="M446" s="139"/>
      <c r="O446" s="433"/>
    </row>
    <row r="447" spans="1:17" ht="15" thickBot="1">
      <c r="A447" s="378"/>
      <c r="B447" s="387"/>
      <c r="C447" s="387"/>
      <c r="D447" s="387"/>
      <c r="E447" s="58"/>
      <c r="F447" s="59"/>
      <c r="G447" s="233"/>
      <c r="H447" s="43"/>
      <c r="I447" s="337"/>
      <c r="J447" s="43"/>
      <c r="K447" s="310" t="s">
        <v>122</v>
      </c>
      <c r="L447" s="608">
        <f>SUM(M174:M445)</f>
        <v>0</v>
      </c>
      <c r="M447" s="608"/>
      <c r="O447" s="434"/>
    </row>
    <row r="448" spans="1:17">
      <c r="A448" s="378" t="s">
        <v>228</v>
      </c>
      <c r="B448" s="387"/>
      <c r="C448" s="387"/>
      <c r="D448" s="387"/>
      <c r="E448" s="379"/>
      <c r="F448" s="361"/>
      <c r="G448" s="395"/>
      <c r="H448" s="363"/>
      <c r="I448" s="313"/>
      <c r="J448" s="363"/>
      <c r="K448" s="301"/>
      <c r="L448" s="371"/>
      <c r="M448" s="372"/>
      <c r="O448" s="138"/>
      <c r="P448" s="192"/>
    </row>
    <row r="449" spans="1:17">
      <c r="A449" s="378" t="s">
        <v>229</v>
      </c>
      <c r="B449" s="387"/>
      <c r="C449" s="387"/>
      <c r="D449" s="387"/>
      <c r="E449" s="379"/>
      <c r="F449" s="361"/>
      <c r="G449" s="395"/>
      <c r="H449" s="363"/>
      <c r="I449" s="313"/>
      <c r="J449" s="363"/>
      <c r="K449" s="301"/>
      <c r="L449" s="371"/>
      <c r="M449" s="372"/>
      <c r="O449" s="138"/>
      <c r="P449" s="192"/>
    </row>
    <row r="450" spans="1:17">
      <c r="A450" s="378" t="s">
        <v>230</v>
      </c>
      <c r="B450" s="387"/>
      <c r="C450" s="387"/>
      <c r="D450" s="387"/>
      <c r="E450" s="379"/>
      <c r="F450" s="361"/>
      <c r="G450" s="395"/>
      <c r="H450" s="363"/>
      <c r="I450" s="313"/>
      <c r="J450" s="363"/>
      <c r="K450" s="301"/>
      <c r="L450" s="371"/>
      <c r="M450" s="372"/>
      <c r="N450" s="440"/>
      <c r="O450" s="138"/>
      <c r="P450" s="192"/>
    </row>
    <row r="451" spans="1:17">
      <c r="A451" s="378" t="s">
        <v>231</v>
      </c>
      <c r="B451" s="387"/>
      <c r="C451" s="387"/>
      <c r="D451" s="387"/>
      <c r="E451" s="379"/>
      <c r="F451" s="361"/>
      <c r="G451" s="359"/>
      <c r="H451" s="363"/>
      <c r="I451" s="313"/>
      <c r="J451" s="363"/>
      <c r="K451" s="301"/>
      <c r="L451" s="371"/>
      <c r="M451" s="372"/>
      <c r="O451" s="138"/>
      <c r="P451" s="192"/>
    </row>
    <row r="452" spans="1:17">
      <c r="A452" s="387" t="s">
        <v>232</v>
      </c>
      <c r="B452" s="387"/>
      <c r="C452" s="387"/>
      <c r="D452" s="387"/>
      <c r="E452" s="381" t="s">
        <v>233</v>
      </c>
      <c r="F452" s="382" t="s">
        <v>234</v>
      </c>
      <c r="G452" s="389"/>
      <c r="H452" s="582" t="s">
        <v>235</v>
      </c>
      <c r="I452" s="583"/>
      <c r="J452" s="383" t="s">
        <v>236</v>
      </c>
      <c r="K452" s="418" t="s">
        <v>30</v>
      </c>
      <c r="L452" s="377" t="s">
        <v>579</v>
      </c>
      <c r="M452" s="285" t="s">
        <v>580</v>
      </c>
      <c r="O452" s="138"/>
      <c r="P452" s="192"/>
      <c r="Q452" s="432"/>
    </row>
    <row r="453" spans="1:17">
      <c r="A453" s="387" t="s">
        <v>237</v>
      </c>
      <c r="B453" s="387"/>
      <c r="C453" s="387"/>
      <c r="D453" s="387"/>
      <c r="E453" s="379"/>
      <c r="F453" s="169"/>
      <c r="G453" s="232"/>
      <c r="H453" s="30"/>
      <c r="I453" s="315"/>
      <c r="J453" s="30"/>
      <c r="K453" s="309"/>
      <c r="L453" s="128"/>
      <c r="M453" s="125"/>
      <c r="O453" s="138"/>
      <c r="P453" s="192"/>
    </row>
    <row r="454" spans="1:17">
      <c r="A454" s="387"/>
      <c r="B454" s="387"/>
      <c r="C454" s="387"/>
      <c r="D454" s="387"/>
      <c r="E454" s="379"/>
      <c r="F454" s="380"/>
      <c r="G454" s="390"/>
      <c r="H454" s="362"/>
      <c r="I454" s="238"/>
      <c r="J454" s="362"/>
      <c r="K454" s="305"/>
      <c r="L454" s="138"/>
      <c r="M454" s="137"/>
      <c r="O454" s="138"/>
      <c r="P454" s="192"/>
    </row>
    <row r="455" spans="1:17">
      <c r="A455" s="378" t="s">
        <v>238</v>
      </c>
      <c r="B455" s="387"/>
      <c r="C455" s="387"/>
      <c r="D455" s="387"/>
      <c r="E455" s="379"/>
      <c r="F455" s="361"/>
      <c r="G455" s="359"/>
      <c r="H455" s="363"/>
      <c r="I455" s="313"/>
      <c r="J455" s="363"/>
      <c r="K455" s="301"/>
      <c r="L455" s="371"/>
      <c r="M455" s="372"/>
      <c r="N455" s="435"/>
      <c r="O455" s="138"/>
      <c r="P455" s="192"/>
    </row>
    <row r="456" spans="1:17">
      <c r="A456" s="387" t="s">
        <v>239</v>
      </c>
      <c r="B456" s="132"/>
      <c r="C456" s="132"/>
      <c r="D456" s="132"/>
      <c r="E456" s="60" t="s">
        <v>240</v>
      </c>
      <c r="F456" s="382" t="s">
        <v>241</v>
      </c>
      <c r="G456" s="389"/>
      <c r="H456" s="582" t="s">
        <v>235</v>
      </c>
      <c r="I456" s="583"/>
      <c r="J456" s="39">
        <v>5000</v>
      </c>
      <c r="K456" s="418" t="s">
        <v>30</v>
      </c>
      <c r="L456" s="377" t="s">
        <v>579</v>
      </c>
      <c r="M456" s="285" t="s">
        <v>580</v>
      </c>
      <c r="N456" s="435"/>
      <c r="O456" s="138"/>
      <c r="P456" s="192"/>
      <c r="Q456" s="432"/>
    </row>
    <row r="457" spans="1:17">
      <c r="A457" s="387" t="s">
        <v>242</v>
      </c>
      <c r="B457" s="132"/>
      <c r="C457" s="132"/>
      <c r="D457" s="132"/>
      <c r="E457" s="60" t="s">
        <v>240</v>
      </c>
      <c r="F457" s="382" t="s">
        <v>241</v>
      </c>
      <c r="G457" s="389"/>
      <c r="H457" s="582" t="s">
        <v>235</v>
      </c>
      <c r="I457" s="583"/>
      <c r="J457" s="39">
        <v>5000</v>
      </c>
      <c r="K457" s="418" t="s">
        <v>30</v>
      </c>
      <c r="L457" s="377" t="s">
        <v>579</v>
      </c>
      <c r="M457" s="285" t="s">
        <v>580</v>
      </c>
      <c r="O457" s="138"/>
      <c r="P457" s="192"/>
      <c r="Q457" s="432"/>
    </row>
    <row r="458" spans="1:17">
      <c r="A458" s="387" t="s">
        <v>243</v>
      </c>
      <c r="B458" s="387"/>
      <c r="C458" s="387"/>
      <c r="D458" s="387"/>
      <c r="E458" s="381" t="s">
        <v>244</v>
      </c>
      <c r="F458" s="382" t="s">
        <v>45</v>
      </c>
      <c r="G458" s="389"/>
      <c r="H458" s="582" t="s">
        <v>235</v>
      </c>
      <c r="I458" s="583"/>
      <c r="J458" s="39"/>
      <c r="K458" s="418" t="s">
        <v>30</v>
      </c>
      <c r="L458" s="377" t="s">
        <v>579</v>
      </c>
      <c r="M458" s="285" t="s">
        <v>580</v>
      </c>
      <c r="O458" s="138"/>
      <c r="P458" s="192"/>
    </row>
    <row r="459" spans="1:17">
      <c r="A459" s="387" t="s">
        <v>245</v>
      </c>
      <c r="B459" s="387"/>
      <c r="C459" s="387"/>
      <c r="D459" s="387"/>
      <c r="E459" s="381" t="s">
        <v>244</v>
      </c>
      <c r="F459" s="382" t="s">
        <v>45</v>
      </c>
      <c r="G459" s="389"/>
      <c r="H459" s="582" t="s">
        <v>235</v>
      </c>
      <c r="I459" s="583"/>
      <c r="J459" s="39">
        <v>4000</v>
      </c>
      <c r="K459" s="418" t="s">
        <v>30</v>
      </c>
      <c r="L459" s="377" t="s">
        <v>579</v>
      </c>
      <c r="M459" s="285" t="s">
        <v>580</v>
      </c>
      <c r="O459" s="138"/>
      <c r="P459" s="192"/>
      <c r="Q459" s="432"/>
    </row>
    <row r="460" spans="1:17">
      <c r="A460" s="387" t="s">
        <v>246</v>
      </c>
      <c r="B460" s="387"/>
      <c r="C460" s="387"/>
      <c r="D460" s="387"/>
      <c r="E460" s="381"/>
      <c r="F460" s="382" t="s">
        <v>143</v>
      </c>
      <c r="G460" s="389"/>
      <c r="H460" s="582" t="s">
        <v>235</v>
      </c>
      <c r="I460" s="583"/>
      <c r="J460" s="383"/>
      <c r="K460" s="418" t="s">
        <v>30</v>
      </c>
      <c r="L460" s="377" t="s">
        <v>579</v>
      </c>
      <c r="M460" s="285" t="s">
        <v>580</v>
      </c>
      <c r="O460" s="138"/>
      <c r="P460" s="192"/>
    </row>
    <row r="461" spans="1:17">
      <c r="A461" s="387" t="s">
        <v>247</v>
      </c>
      <c r="B461" s="387"/>
      <c r="C461" s="387"/>
      <c r="D461" s="387"/>
      <c r="E461" s="381" t="s">
        <v>248</v>
      </c>
      <c r="F461" s="382" t="s">
        <v>249</v>
      </c>
      <c r="G461" s="389"/>
      <c r="H461" s="582" t="s">
        <v>235</v>
      </c>
      <c r="I461" s="583"/>
      <c r="J461" s="383"/>
      <c r="K461" s="418" t="s">
        <v>30</v>
      </c>
      <c r="L461" s="377" t="s">
        <v>579</v>
      </c>
      <c r="M461" s="285" t="s">
        <v>580</v>
      </c>
      <c r="O461" s="138"/>
      <c r="P461" s="192"/>
    </row>
    <row r="462" spans="1:17">
      <c r="A462" s="387" t="s">
        <v>766</v>
      </c>
      <c r="B462" s="387"/>
      <c r="C462" s="387"/>
      <c r="D462" s="387"/>
      <c r="E462" s="381"/>
      <c r="F462" s="382" t="s">
        <v>120</v>
      </c>
      <c r="G462" s="389"/>
      <c r="H462" s="384"/>
      <c r="I462" s="219"/>
      <c r="J462" s="383"/>
      <c r="K462" s="418" t="s">
        <v>30</v>
      </c>
      <c r="L462" s="377" t="s">
        <v>579</v>
      </c>
      <c r="M462" s="285" t="s">
        <v>580</v>
      </c>
      <c r="O462" s="138"/>
      <c r="P462" s="192"/>
      <c r="Q462" s="432"/>
    </row>
    <row r="463" spans="1:17">
      <c r="A463" s="387" t="s">
        <v>767</v>
      </c>
      <c r="B463" s="387"/>
      <c r="C463" s="387"/>
      <c r="D463" s="387"/>
      <c r="E463" s="379"/>
      <c r="F463" s="361"/>
      <c r="G463" s="395"/>
      <c r="H463" s="363"/>
      <c r="I463" s="313"/>
      <c r="J463" s="363"/>
      <c r="K463" s="301"/>
      <c r="L463" s="371"/>
      <c r="M463" s="372"/>
      <c r="O463" s="138"/>
      <c r="P463" s="192"/>
    </row>
    <row r="464" spans="1:17">
      <c r="A464" s="378" t="s">
        <v>250</v>
      </c>
      <c r="B464" s="387"/>
      <c r="C464" s="387"/>
      <c r="D464" s="387"/>
      <c r="E464" s="379"/>
      <c r="F464" s="361"/>
      <c r="G464" s="395"/>
      <c r="H464" s="363"/>
      <c r="I464" s="313"/>
      <c r="J464" s="363"/>
      <c r="K464" s="301"/>
      <c r="L464" s="371"/>
      <c r="M464" s="372"/>
      <c r="O464" s="138"/>
      <c r="P464" s="192"/>
    </row>
    <row r="465" spans="1:17">
      <c r="A465" s="387" t="s">
        <v>251</v>
      </c>
      <c r="B465" s="132"/>
      <c r="C465" s="132"/>
      <c r="D465" s="132"/>
      <c r="E465" s="60"/>
      <c r="F465" s="382" t="s">
        <v>45</v>
      </c>
      <c r="G465" s="547">
        <v>1710</v>
      </c>
      <c r="H465" s="384" t="s">
        <v>752</v>
      </c>
      <c r="I465" s="304">
        <v>0</v>
      </c>
      <c r="J465" s="384" t="s">
        <v>752</v>
      </c>
      <c r="K465" s="418">
        <v>2</v>
      </c>
      <c r="L465" s="472"/>
      <c r="M465" s="385">
        <f t="shared" ref="M465:M466" si="31">ROUND(K465*L465,2)</f>
        <v>0</v>
      </c>
      <c r="O465" s="138"/>
      <c r="P465" s="192"/>
      <c r="Q465" s="432"/>
    </row>
    <row r="466" spans="1:17">
      <c r="A466" s="387" t="s">
        <v>252</v>
      </c>
      <c r="B466" s="132"/>
      <c r="C466" s="132"/>
      <c r="D466" s="132"/>
      <c r="E466" s="60"/>
      <c r="F466" s="382" t="s">
        <v>45</v>
      </c>
      <c r="G466" s="547">
        <v>1710</v>
      </c>
      <c r="H466" s="384" t="s">
        <v>752</v>
      </c>
      <c r="I466" s="304">
        <v>0</v>
      </c>
      <c r="J466" s="384" t="s">
        <v>752</v>
      </c>
      <c r="K466" s="418">
        <v>2</v>
      </c>
      <c r="L466" s="527"/>
      <c r="M466" s="385">
        <f t="shared" si="31"/>
        <v>0</v>
      </c>
      <c r="O466" s="138"/>
      <c r="P466" s="192"/>
      <c r="Q466" s="432"/>
    </row>
    <row r="467" spans="1:17">
      <c r="A467" s="387" t="s">
        <v>253</v>
      </c>
      <c r="B467" s="132"/>
      <c r="C467" s="132"/>
      <c r="D467" s="132"/>
      <c r="E467" s="61" t="s">
        <v>254</v>
      </c>
      <c r="F467" s="382" t="s">
        <v>45</v>
      </c>
      <c r="G467" s="389">
        <v>1710</v>
      </c>
      <c r="H467" s="384" t="s">
        <v>752</v>
      </c>
      <c r="I467" s="304">
        <v>0</v>
      </c>
      <c r="J467" s="39">
        <v>500</v>
      </c>
      <c r="K467" s="418" t="s">
        <v>30</v>
      </c>
      <c r="L467" s="377" t="s">
        <v>579</v>
      </c>
      <c r="M467" s="285" t="s">
        <v>580</v>
      </c>
      <c r="O467" s="141"/>
      <c r="P467" s="192"/>
      <c r="Q467" s="432"/>
    </row>
    <row r="468" spans="1:17">
      <c r="A468" s="387" t="s">
        <v>255</v>
      </c>
      <c r="B468" s="132"/>
      <c r="C468" s="132"/>
      <c r="D468" s="132"/>
      <c r="E468" s="60"/>
      <c r="F468" s="382" t="s">
        <v>143</v>
      </c>
      <c r="G468" s="389"/>
      <c r="H468" s="384" t="s">
        <v>752</v>
      </c>
      <c r="I468" s="304">
        <v>0</v>
      </c>
      <c r="J468" s="383" t="s">
        <v>121</v>
      </c>
      <c r="K468" s="418" t="s">
        <v>30</v>
      </c>
      <c r="L468" s="377" t="s">
        <v>579</v>
      </c>
      <c r="M468" s="285" t="s">
        <v>580</v>
      </c>
      <c r="O468" s="138"/>
      <c r="P468" s="192"/>
    </row>
    <row r="469" spans="1:17">
      <c r="A469" s="387" t="s">
        <v>257</v>
      </c>
      <c r="B469" s="132"/>
      <c r="C469" s="132"/>
      <c r="D469" s="132"/>
      <c r="E469" s="18"/>
      <c r="F469" s="380"/>
      <c r="G469" s="390"/>
      <c r="H469" s="362"/>
      <c r="I469" s="238"/>
      <c r="J469" s="34"/>
      <c r="K469" s="305"/>
      <c r="L469" s="141"/>
      <c r="M469" s="137"/>
      <c r="O469" s="141"/>
      <c r="P469" s="192"/>
    </row>
    <row r="470" spans="1:17">
      <c r="A470" s="387" t="s">
        <v>258</v>
      </c>
      <c r="B470" s="132"/>
      <c r="C470" s="132"/>
      <c r="D470" s="132"/>
      <c r="E470" s="18"/>
      <c r="F470" s="380"/>
      <c r="G470" s="390"/>
      <c r="H470" s="362"/>
      <c r="I470" s="238"/>
      <c r="J470" s="34"/>
      <c r="K470" s="305"/>
      <c r="L470" s="141"/>
      <c r="M470" s="137"/>
      <c r="O470" s="141"/>
      <c r="P470" s="192"/>
    </row>
    <row r="471" spans="1:17">
      <c r="A471" s="387" t="s">
        <v>559</v>
      </c>
      <c r="B471" s="132"/>
      <c r="C471" s="132"/>
      <c r="D471" s="132"/>
      <c r="E471" s="193"/>
      <c r="F471" s="105"/>
      <c r="G471" s="236"/>
      <c r="H471" s="132"/>
      <c r="I471" s="301"/>
      <c r="J471" s="132"/>
      <c r="K471" s="301"/>
      <c r="L471" s="139"/>
      <c r="M471" s="84"/>
      <c r="O471" s="433"/>
      <c r="P471" s="192"/>
    </row>
    <row r="472" spans="1:17">
      <c r="A472" s="387" t="s">
        <v>259</v>
      </c>
      <c r="B472" s="132"/>
      <c r="C472" s="132"/>
      <c r="D472" s="132"/>
      <c r="E472" s="60"/>
      <c r="F472" s="382" t="s">
        <v>260</v>
      </c>
      <c r="G472" s="389"/>
      <c r="H472" s="383" t="s">
        <v>261</v>
      </c>
      <c r="I472" s="219">
        <v>0</v>
      </c>
      <c r="J472" s="383" t="s">
        <v>261</v>
      </c>
      <c r="K472" s="418" t="s">
        <v>30</v>
      </c>
      <c r="L472" s="377" t="s">
        <v>579</v>
      </c>
      <c r="M472" s="285" t="s">
        <v>580</v>
      </c>
      <c r="O472" s="138"/>
      <c r="P472" s="192"/>
    </row>
    <row r="473" spans="1:17">
      <c r="A473" s="387" t="s">
        <v>262</v>
      </c>
      <c r="B473" s="132"/>
      <c r="C473" s="132"/>
      <c r="D473" s="132"/>
      <c r="E473" s="60"/>
      <c r="F473" s="382" t="s">
        <v>143</v>
      </c>
      <c r="G473" s="389"/>
      <c r="H473" s="383" t="s">
        <v>256</v>
      </c>
      <c r="I473" s="219">
        <v>0</v>
      </c>
      <c r="J473" s="383"/>
      <c r="K473" s="418" t="s">
        <v>30</v>
      </c>
      <c r="L473" s="377" t="s">
        <v>579</v>
      </c>
      <c r="M473" s="285" t="s">
        <v>580</v>
      </c>
      <c r="O473" s="138"/>
      <c r="P473" s="192"/>
    </row>
    <row r="474" spans="1:17">
      <c r="A474" s="387" t="s">
        <v>263</v>
      </c>
      <c r="B474" s="132"/>
      <c r="C474" s="132"/>
      <c r="D474" s="132"/>
      <c r="E474" s="17" t="s">
        <v>264</v>
      </c>
      <c r="F474" s="361"/>
      <c r="G474" s="395"/>
      <c r="H474" s="363"/>
      <c r="I474" s="313"/>
      <c r="J474" s="363"/>
      <c r="K474" s="301"/>
      <c r="L474" s="371"/>
      <c r="M474" s="372"/>
      <c r="O474" s="138"/>
      <c r="P474" s="192"/>
    </row>
    <row r="475" spans="1:17">
      <c r="A475" s="387" t="s">
        <v>265</v>
      </c>
      <c r="B475" s="132"/>
      <c r="C475" s="132"/>
      <c r="D475" s="132"/>
      <c r="E475" s="18"/>
      <c r="F475" s="380"/>
      <c r="G475" s="390"/>
      <c r="H475" s="362"/>
      <c r="I475" s="238"/>
      <c r="J475" s="362"/>
      <c r="K475" s="305"/>
      <c r="L475" s="138"/>
      <c r="M475" s="137"/>
      <c r="O475" s="138"/>
      <c r="P475" s="192"/>
    </row>
    <row r="476" spans="1:17">
      <c r="A476" s="387" t="s">
        <v>266</v>
      </c>
      <c r="B476" s="132"/>
      <c r="C476" s="132"/>
      <c r="D476" s="132"/>
      <c r="E476" s="193"/>
      <c r="F476" s="132"/>
      <c r="G476" s="236"/>
      <c r="H476" s="132"/>
      <c r="I476" s="301"/>
      <c r="J476" s="132"/>
      <c r="K476" s="301"/>
      <c r="L476" s="139"/>
      <c r="M476" s="84"/>
      <c r="O476" s="433"/>
      <c r="P476" s="192"/>
    </row>
    <row r="477" spans="1:17">
      <c r="A477" s="387" t="s">
        <v>560</v>
      </c>
      <c r="B477" s="132"/>
      <c r="C477" s="132"/>
      <c r="D477" s="132"/>
      <c r="E477" s="60"/>
      <c r="F477" s="382" t="s">
        <v>45</v>
      </c>
      <c r="G477" s="389"/>
      <c r="H477" s="383" t="s">
        <v>261</v>
      </c>
      <c r="I477" s="219">
        <v>0</v>
      </c>
      <c r="J477" s="383" t="s">
        <v>261</v>
      </c>
      <c r="K477" s="418" t="s">
        <v>30</v>
      </c>
      <c r="L477" s="377" t="s">
        <v>579</v>
      </c>
      <c r="M477" s="285" t="s">
        <v>580</v>
      </c>
      <c r="O477" s="138"/>
      <c r="P477" s="192"/>
    </row>
    <row r="478" spans="1:17">
      <c r="A478" s="387" t="s">
        <v>942</v>
      </c>
      <c r="B478" s="387"/>
      <c r="C478" s="387"/>
      <c r="D478" s="387"/>
      <c r="E478" s="60" t="s">
        <v>240</v>
      </c>
      <c r="F478" s="382" t="s">
        <v>45</v>
      </c>
      <c r="G478" s="389"/>
      <c r="H478" s="227" t="s">
        <v>30</v>
      </c>
      <c r="I478" s="549">
        <v>0</v>
      </c>
      <c r="J478" s="227" t="s">
        <v>267</v>
      </c>
      <c r="K478" s="543">
        <v>2</v>
      </c>
      <c r="L478" s="527"/>
      <c r="M478" s="385">
        <f t="shared" ref="M478:M479" si="32">ROUND(K478*L478,2)</f>
        <v>0</v>
      </c>
      <c r="O478" s="138"/>
      <c r="P478" s="192"/>
      <c r="Q478" s="432"/>
    </row>
    <row r="479" spans="1:17">
      <c r="A479" s="241" t="s">
        <v>943</v>
      </c>
      <c r="B479" s="387"/>
      <c r="C479" s="387"/>
      <c r="D479" s="387"/>
      <c r="E479" s="60"/>
      <c r="F479" s="382" t="s">
        <v>45</v>
      </c>
      <c r="G479" s="389"/>
      <c r="H479" s="227" t="s">
        <v>30</v>
      </c>
      <c r="I479" s="549">
        <v>0</v>
      </c>
      <c r="J479" s="383" t="s">
        <v>752</v>
      </c>
      <c r="K479" s="543">
        <v>2</v>
      </c>
      <c r="L479" s="228"/>
      <c r="M479" s="385">
        <f t="shared" si="32"/>
        <v>0</v>
      </c>
      <c r="O479" s="141"/>
      <c r="P479" s="192"/>
      <c r="Q479" s="432"/>
    </row>
    <row r="480" spans="1:17">
      <c r="A480" s="392"/>
      <c r="B480" s="387"/>
      <c r="C480" s="387"/>
      <c r="D480" s="387"/>
      <c r="E480" s="41" t="s">
        <v>268</v>
      </c>
      <c r="F480" s="380"/>
      <c r="G480" s="232"/>
      <c r="H480" s="226"/>
      <c r="I480" s="315"/>
      <c r="J480" s="226"/>
      <c r="K480" s="309"/>
      <c r="L480" s="555"/>
      <c r="M480" s="125"/>
      <c r="O480" s="141"/>
      <c r="P480" s="192"/>
    </row>
    <row r="481" spans="1:17" ht="15" thickBot="1">
      <c r="A481" s="387"/>
      <c r="B481" s="387"/>
      <c r="C481" s="387"/>
      <c r="D481" s="387"/>
      <c r="E481" s="379"/>
      <c r="F481" s="380"/>
      <c r="G481" s="390"/>
      <c r="H481" s="362"/>
      <c r="I481" s="238"/>
      <c r="J481" s="222"/>
      <c r="K481" s="311" t="s">
        <v>228</v>
      </c>
      <c r="L481" s="594">
        <f>SUM(M452:M480)</f>
        <v>0</v>
      </c>
      <c r="M481" s="594"/>
      <c r="O481" s="434"/>
      <c r="P481" s="192"/>
    </row>
    <row r="482" spans="1:17">
      <c r="A482" s="378" t="s">
        <v>269</v>
      </c>
      <c r="B482" s="387"/>
      <c r="C482" s="387"/>
      <c r="D482" s="387"/>
      <c r="E482" s="379"/>
      <c r="F482" s="361"/>
      <c r="G482" s="395"/>
      <c r="H482" s="363"/>
      <c r="I482" s="313"/>
      <c r="J482" s="363"/>
      <c r="K482" s="301"/>
      <c r="L482" s="371"/>
      <c r="M482" s="372"/>
      <c r="O482" s="138"/>
      <c r="P482" s="192"/>
    </row>
    <row r="483" spans="1:17">
      <c r="A483" s="378"/>
      <c r="B483" s="387"/>
      <c r="C483" s="387"/>
      <c r="D483" s="387"/>
      <c r="E483" s="379"/>
      <c r="F483" s="361"/>
      <c r="G483" s="395"/>
      <c r="H483" s="363"/>
      <c r="I483" s="313"/>
      <c r="J483" s="363"/>
      <c r="K483" s="301"/>
      <c r="L483" s="371"/>
      <c r="M483" s="372"/>
      <c r="O483" s="138"/>
      <c r="P483" s="192"/>
    </row>
    <row r="484" spans="1:17">
      <c r="A484" s="378" t="s">
        <v>270</v>
      </c>
      <c r="B484" s="387"/>
      <c r="C484" s="387"/>
      <c r="D484" s="387"/>
      <c r="E484" s="111"/>
      <c r="F484" s="361"/>
      <c r="G484" s="395"/>
      <c r="H484" s="363"/>
      <c r="I484" s="313"/>
      <c r="J484" s="363"/>
      <c r="K484" s="301"/>
      <c r="L484" s="371"/>
      <c r="M484" s="372"/>
      <c r="O484" s="138"/>
      <c r="P484" s="192"/>
    </row>
    <row r="485" spans="1:17">
      <c r="A485" s="387" t="s">
        <v>271</v>
      </c>
      <c r="B485" s="387"/>
      <c r="C485" s="387"/>
      <c r="D485" s="387"/>
      <c r="E485" s="379"/>
      <c r="F485" s="361"/>
      <c r="G485" s="395"/>
      <c r="H485" s="363"/>
      <c r="I485" s="313"/>
      <c r="J485" s="363"/>
      <c r="K485" s="301"/>
      <c r="L485" s="371"/>
      <c r="M485" s="372"/>
      <c r="O485" s="138"/>
      <c r="P485" s="192"/>
    </row>
    <row r="486" spans="1:17">
      <c r="A486" s="387" t="s">
        <v>885</v>
      </c>
      <c r="B486" s="387"/>
      <c r="C486" s="387"/>
      <c r="D486" s="387"/>
      <c r="E486" s="379"/>
      <c r="F486" s="361"/>
      <c r="G486" s="395"/>
      <c r="H486" s="363"/>
      <c r="I486" s="313"/>
      <c r="J486" s="363"/>
      <c r="K486" s="301"/>
      <c r="L486" s="371"/>
      <c r="M486" s="372"/>
      <c r="O486" s="138"/>
      <c r="P486" s="192"/>
    </row>
    <row r="487" spans="1:17">
      <c r="A487" s="170" t="s">
        <v>272</v>
      </c>
      <c r="B487" s="387"/>
      <c r="C487" s="387"/>
      <c r="D487" s="387"/>
      <c r="E487" s="379"/>
      <c r="F487" s="361"/>
      <c r="G487" s="395"/>
      <c r="H487" s="363"/>
      <c r="I487" s="313"/>
      <c r="J487" s="363"/>
      <c r="K487" s="301"/>
      <c r="L487" s="371"/>
      <c r="M487" s="372"/>
      <c r="O487" s="138"/>
      <c r="P487" s="192"/>
    </row>
    <row r="488" spans="1:17">
      <c r="A488" s="387"/>
      <c r="B488" s="387"/>
      <c r="C488" s="387"/>
      <c r="D488" s="387"/>
      <c r="E488" s="379"/>
      <c r="F488" s="361"/>
      <c r="G488" s="395"/>
      <c r="H488" s="363"/>
      <c r="I488" s="313"/>
      <c r="J488" s="363"/>
      <c r="K488" s="301"/>
      <c r="L488" s="371"/>
      <c r="M488" s="372"/>
      <c r="O488" s="138"/>
      <c r="P488" s="192"/>
    </row>
    <row r="489" spans="1:17">
      <c r="A489" s="378" t="s">
        <v>273</v>
      </c>
      <c r="B489" s="387"/>
      <c r="C489" s="387"/>
      <c r="D489" s="387"/>
      <c r="E489" s="379"/>
      <c r="F489" s="361"/>
      <c r="G489" s="395"/>
      <c r="H489" s="363"/>
      <c r="I489" s="313"/>
      <c r="J489" s="363"/>
      <c r="K489" s="301"/>
      <c r="L489" s="371"/>
      <c r="M489" s="372"/>
      <c r="O489" s="138"/>
      <c r="P489" s="192"/>
    </row>
    <row r="490" spans="1:17">
      <c r="A490" s="387" t="s">
        <v>274</v>
      </c>
      <c r="B490" s="387"/>
      <c r="C490" s="387"/>
      <c r="D490" s="387"/>
      <c r="E490" s="379"/>
      <c r="F490" s="361"/>
      <c r="G490" s="395"/>
      <c r="H490" s="363"/>
      <c r="I490" s="313"/>
      <c r="J490" s="363"/>
      <c r="K490" s="301"/>
      <c r="L490" s="371"/>
      <c r="M490" s="372"/>
      <c r="O490" s="138"/>
      <c r="P490" s="192"/>
    </row>
    <row r="491" spans="1:17">
      <c r="A491" s="387"/>
      <c r="B491" s="387"/>
      <c r="C491" s="387"/>
      <c r="D491" s="387"/>
      <c r="E491" s="379"/>
      <c r="F491" s="361"/>
      <c r="G491" s="395"/>
      <c r="H491" s="363"/>
      <c r="I491" s="313"/>
      <c r="J491" s="363"/>
      <c r="K491" s="301"/>
      <c r="L491" s="371"/>
      <c r="M491" s="372"/>
      <c r="O491" s="138"/>
      <c r="P491" s="192"/>
    </row>
    <row r="492" spans="1:17">
      <c r="A492" s="378" t="s">
        <v>275</v>
      </c>
      <c r="B492" s="387"/>
      <c r="C492" s="387"/>
      <c r="D492" s="387"/>
      <c r="E492" s="379"/>
      <c r="F492" s="361"/>
      <c r="G492" s="395"/>
      <c r="H492" s="363"/>
      <c r="I492" s="313"/>
      <c r="J492" s="363"/>
      <c r="K492" s="301"/>
      <c r="L492" s="371"/>
      <c r="M492" s="372"/>
      <c r="O492" s="138"/>
      <c r="P492" s="192"/>
    </row>
    <row r="493" spans="1:17">
      <c r="A493" s="387" t="s">
        <v>276</v>
      </c>
      <c r="B493" s="387"/>
      <c r="C493" s="387"/>
      <c r="D493" s="387"/>
      <c r="E493" s="379"/>
      <c r="F493" s="361"/>
      <c r="G493" s="395"/>
      <c r="H493" s="363"/>
      <c r="I493" s="313"/>
      <c r="J493" s="363"/>
      <c r="K493" s="418" t="s">
        <v>30</v>
      </c>
      <c r="L493" s="377" t="s">
        <v>579</v>
      </c>
      <c r="M493" s="285" t="s">
        <v>580</v>
      </c>
      <c r="O493" s="138"/>
      <c r="P493" s="192"/>
    </row>
    <row r="494" spans="1:17">
      <c r="A494" s="387"/>
      <c r="B494" s="387"/>
      <c r="C494" s="387"/>
      <c r="D494" s="387"/>
      <c r="E494" s="379"/>
      <c r="F494" s="361"/>
      <c r="G494" s="395"/>
      <c r="H494" s="363"/>
      <c r="I494" s="313"/>
      <c r="J494" s="363"/>
      <c r="K494" s="305"/>
      <c r="L494" s="371"/>
      <c r="M494" s="137"/>
      <c r="O494" s="138"/>
      <c r="P494" s="192"/>
    </row>
    <row r="495" spans="1:17">
      <c r="A495" s="378" t="s">
        <v>277</v>
      </c>
      <c r="B495" s="387"/>
      <c r="C495" s="387"/>
      <c r="D495" s="387"/>
      <c r="E495" s="379"/>
      <c r="F495" s="361"/>
      <c r="G495" s="395"/>
      <c r="H495" s="363"/>
      <c r="I495" s="313"/>
      <c r="J495" s="363"/>
      <c r="K495" s="301"/>
      <c r="L495" s="371"/>
      <c r="M495" s="372"/>
      <c r="O495" s="138"/>
      <c r="P495" s="192"/>
    </row>
    <row r="496" spans="1:17">
      <c r="A496" s="387" t="s">
        <v>278</v>
      </c>
      <c r="B496" s="387"/>
      <c r="C496" s="387"/>
      <c r="D496" s="387"/>
      <c r="E496" s="379"/>
      <c r="F496" s="361"/>
      <c r="G496" s="395"/>
      <c r="H496" s="363"/>
      <c r="I496" s="313"/>
      <c r="J496" s="363"/>
      <c r="K496" s="304">
        <v>3</v>
      </c>
      <c r="L496" s="386"/>
      <c r="M496" s="385">
        <f>ROUND(K496*L496,2)</f>
        <v>0</v>
      </c>
      <c r="O496" s="138"/>
      <c r="P496" s="192"/>
      <c r="Q496" s="432"/>
    </row>
    <row r="497" spans="1:17">
      <c r="A497" s="387"/>
      <c r="B497" s="387"/>
      <c r="C497" s="387"/>
      <c r="D497" s="387"/>
      <c r="E497" s="379"/>
      <c r="F497" s="361"/>
      <c r="G497" s="395"/>
      <c r="H497" s="363"/>
      <c r="I497" s="313"/>
      <c r="J497" s="363"/>
      <c r="K497" s="305"/>
      <c r="L497" s="371"/>
      <c r="M497" s="137"/>
      <c r="O497" s="138"/>
      <c r="P497" s="192"/>
    </row>
    <row r="498" spans="1:17">
      <c r="A498" s="378" t="s">
        <v>279</v>
      </c>
      <c r="B498" s="387"/>
      <c r="C498" s="387"/>
      <c r="D498" s="387"/>
      <c r="E498" s="379"/>
      <c r="F498" s="361"/>
      <c r="G498" s="395"/>
      <c r="H498" s="363"/>
      <c r="I498" s="313"/>
      <c r="J498" s="363"/>
      <c r="K498" s="301"/>
      <c r="L498" s="371"/>
      <c r="M498" s="372"/>
      <c r="O498" s="138"/>
      <c r="P498" s="192"/>
    </row>
    <row r="499" spans="1:17">
      <c r="A499" s="387" t="s">
        <v>280</v>
      </c>
      <c r="B499" s="387"/>
      <c r="C499" s="387"/>
      <c r="D499" s="387"/>
      <c r="E499" s="379"/>
      <c r="F499" s="361"/>
      <c r="G499" s="395"/>
      <c r="H499" s="363"/>
      <c r="I499" s="313"/>
      <c r="J499" s="383" t="s">
        <v>281</v>
      </c>
      <c r="K499" s="418">
        <v>15</v>
      </c>
      <c r="L499" s="386"/>
      <c r="M499" s="385">
        <f>ROUND(K499*L499,2)</f>
        <v>0</v>
      </c>
      <c r="O499" s="138"/>
      <c r="P499" s="192"/>
      <c r="Q499" s="432"/>
    </row>
    <row r="500" spans="1:17">
      <c r="A500" s="387"/>
      <c r="B500" s="387"/>
      <c r="C500" s="387"/>
      <c r="D500" s="387"/>
      <c r="E500" s="379"/>
      <c r="F500" s="361"/>
      <c r="G500" s="395"/>
      <c r="H500" s="363"/>
      <c r="I500" s="313"/>
      <c r="J500" s="362"/>
      <c r="K500" s="305"/>
      <c r="L500" s="138"/>
      <c r="M500" s="137"/>
      <c r="O500" s="138"/>
      <c r="P500" s="192"/>
    </row>
    <row r="501" spans="1:17">
      <c r="A501" s="378" t="s">
        <v>282</v>
      </c>
      <c r="B501" s="387"/>
      <c r="C501" s="387"/>
      <c r="D501" s="387"/>
      <c r="E501" s="381" t="s">
        <v>283</v>
      </c>
      <c r="F501" s="361"/>
      <c r="G501" s="395"/>
      <c r="H501" s="363"/>
      <c r="I501" s="313"/>
      <c r="J501" s="363"/>
      <c r="K501" s="301"/>
      <c r="L501" s="371"/>
      <c r="M501" s="372"/>
      <c r="O501" s="138"/>
      <c r="P501" s="192"/>
    </row>
    <row r="502" spans="1:17">
      <c r="A502" s="387" t="s">
        <v>284</v>
      </c>
      <c r="B502" s="387"/>
      <c r="C502" s="387"/>
      <c r="D502" s="363"/>
      <c r="E502" s="381" t="s">
        <v>285</v>
      </c>
      <c r="F502" s="171" t="s">
        <v>73</v>
      </c>
      <c r="G502" s="389">
        <v>3412</v>
      </c>
      <c r="H502" s="383">
        <v>40</v>
      </c>
      <c r="I502" s="219">
        <v>70</v>
      </c>
      <c r="J502" s="383" t="s">
        <v>286</v>
      </c>
      <c r="K502" s="304">
        <v>30</v>
      </c>
      <c r="L502" s="386"/>
      <c r="M502" s="385">
        <f t="shared" ref="M502:M504" si="33">ROUND(K502*L502,2)</f>
        <v>0</v>
      </c>
      <c r="O502" s="138"/>
      <c r="P502" s="192"/>
      <c r="Q502" s="432"/>
    </row>
    <row r="503" spans="1:17">
      <c r="A503" s="387" t="s">
        <v>287</v>
      </c>
      <c r="B503" s="387"/>
      <c r="C503" s="387"/>
      <c r="D503" s="387"/>
      <c r="E503" s="381" t="s">
        <v>288</v>
      </c>
      <c r="F503" s="171" t="s">
        <v>73</v>
      </c>
      <c r="G503" s="389">
        <v>820</v>
      </c>
      <c r="H503" s="383">
        <v>40</v>
      </c>
      <c r="I503" s="219">
        <f t="shared" ref="I503" si="34">+G503/H503</f>
        <v>20.5</v>
      </c>
      <c r="J503" s="383" t="s">
        <v>286</v>
      </c>
      <c r="K503" s="304">
        <v>8</v>
      </c>
      <c r="L503" s="386"/>
      <c r="M503" s="385">
        <f t="shared" si="33"/>
        <v>0</v>
      </c>
      <c r="O503" s="138"/>
      <c r="P503" s="192"/>
      <c r="Q503" s="432"/>
    </row>
    <row r="504" spans="1:17">
      <c r="A504" s="387" t="s">
        <v>289</v>
      </c>
      <c r="B504" s="387"/>
      <c r="C504" s="387"/>
      <c r="D504" s="387"/>
      <c r="E504" s="381" t="s">
        <v>288</v>
      </c>
      <c r="F504" s="171" t="s">
        <v>73</v>
      </c>
      <c r="G504" s="389">
        <v>735</v>
      </c>
      <c r="H504" s="383" t="s">
        <v>753</v>
      </c>
      <c r="I504" s="219">
        <f>+G504/20</f>
        <v>36.75</v>
      </c>
      <c r="J504" s="383" t="s">
        <v>286</v>
      </c>
      <c r="K504" s="304">
        <v>12</v>
      </c>
      <c r="L504" s="386"/>
      <c r="M504" s="385">
        <f t="shared" si="33"/>
        <v>0</v>
      </c>
      <c r="O504" s="138"/>
      <c r="P504" s="192"/>
      <c r="Q504" s="432"/>
    </row>
    <row r="505" spans="1:17">
      <c r="A505" s="387"/>
      <c r="B505" s="387"/>
      <c r="C505" s="387"/>
      <c r="D505" s="387"/>
      <c r="E505" s="379"/>
      <c r="F505" s="380" t="s">
        <v>290</v>
      </c>
      <c r="G505" s="390"/>
      <c r="H505" s="362"/>
      <c r="I505" s="313"/>
      <c r="J505" s="362"/>
      <c r="K505" s="305"/>
      <c r="L505" s="138"/>
      <c r="M505" s="137"/>
      <c r="O505" s="138"/>
      <c r="P505" s="192"/>
    </row>
    <row r="506" spans="1:17">
      <c r="A506" s="387"/>
      <c r="B506" s="387"/>
      <c r="C506" s="387"/>
      <c r="D506" s="387"/>
      <c r="E506" s="379"/>
      <c r="F506" s="380" t="s">
        <v>744</v>
      </c>
      <c r="G506" s="390"/>
      <c r="H506" s="362"/>
      <c r="I506" s="313"/>
      <c r="J506" s="362"/>
      <c r="K506" s="305"/>
      <c r="L506" s="138"/>
      <c r="M506" s="137"/>
      <c r="O506" s="138"/>
      <c r="P506" s="192"/>
    </row>
    <row r="507" spans="1:17">
      <c r="A507" s="378" t="s">
        <v>291</v>
      </c>
      <c r="B507" s="387"/>
      <c r="C507" s="387"/>
      <c r="D507" s="387"/>
      <c r="E507" s="379"/>
      <c r="F507" s="361"/>
      <c r="G507" s="395"/>
      <c r="H507" s="363"/>
      <c r="I507" s="313"/>
      <c r="J507" s="363"/>
      <c r="K507" s="301"/>
      <c r="L507" s="371"/>
      <c r="M507" s="372"/>
      <c r="O507" s="138"/>
      <c r="P507" s="192"/>
    </row>
    <row r="508" spans="1:17">
      <c r="A508" s="378" t="s">
        <v>292</v>
      </c>
      <c r="B508" s="387"/>
      <c r="C508" s="387"/>
      <c r="D508" s="387"/>
      <c r="E508" s="379"/>
      <c r="F508" s="361"/>
      <c r="G508" s="395"/>
      <c r="H508" s="363"/>
      <c r="I508" s="313"/>
      <c r="J508" s="363"/>
      <c r="K508" s="301"/>
      <c r="L508" s="371"/>
      <c r="M508" s="372"/>
      <c r="O508" s="138"/>
      <c r="P508" s="192"/>
    </row>
    <row r="509" spans="1:17">
      <c r="A509" s="387" t="s">
        <v>293</v>
      </c>
      <c r="B509" s="387"/>
      <c r="C509" s="387"/>
      <c r="D509" s="387"/>
      <c r="E509" s="381" t="s">
        <v>294</v>
      </c>
      <c r="F509" s="171" t="s">
        <v>73</v>
      </c>
      <c r="G509" s="389">
        <v>3412</v>
      </c>
      <c r="H509" s="383" t="s">
        <v>295</v>
      </c>
      <c r="I509" s="219">
        <v>70</v>
      </c>
      <c r="J509" s="383" t="s">
        <v>296</v>
      </c>
      <c r="K509" s="304">
        <v>30</v>
      </c>
      <c r="L509" s="386"/>
      <c r="M509" s="385">
        <f t="shared" ref="M509:M512" si="35">ROUND(K509*L509,2)</f>
        <v>0</v>
      </c>
      <c r="O509" s="138"/>
      <c r="P509" s="192"/>
      <c r="Q509" s="432"/>
    </row>
    <row r="510" spans="1:17">
      <c r="A510" s="387" t="s">
        <v>804</v>
      </c>
      <c r="B510" s="387"/>
      <c r="C510" s="387"/>
      <c r="D510" s="387"/>
      <c r="E510" s="381" t="s">
        <v>298</v>
      </c>
      <c r="F510" s="171" t="s">
        <v>73</v>
      </c>
      <c r="G510" s="389">
        <v>3412</v>
      </c>
      <c r="H510" s="383" t="s">
        <v>295</v>
      </c>
      <c r="I510" s="219">
        <v>70</v>
      </c>
      <c r="J510" s="383" t="s">
        <v>296</v>
      </c>
      <c r="K510" s="304">
        <v>30</v>
      </c>
      <c r="L510" s="386"/>
      <c r="M510" s="385">
        <f t="shared" si="35"/>
        <v>0</v>
      </c>
      <c r="O510" s="138"/>
      <c r="P510" s="192"/>
      <c r="Q510" s="432"/>
    </row>
    <row r="511" spans="1:17">
      <c r="A511" s="387" t="s">
        <v>299</v>
      </c>
      <c r="B511" s="387"/>
      <c r="C511" s="387"/>
      <c r="D511" s="387"/>
      <c r="E511" s="381" t="s">
        <v>300</v>
      </c>
      <c r="F511" s="171" t="s">
        <v>73</v>
      </c>
      <c r="G511" s="389">
        <v>3397</v>
      </c>
      <c r="H511" s="383" t="s">
        <v>301</v>
      </c>
      <c r="I511" s="219">
        <v>7</v>
      </c>
      <c r="J511" s="383" t="s">
        <v>281</v>
      </c>
      <c r="K511" s="304">
        <v>3</v>
      </c>
      <c r="L511" s="386"/>
      <c r="M511" s="385">
        <f t="shared" si="35"/>
        <v>0</v>
      </c>
      <c r="O511" s="138"/>
      <c r="P511" s="192"/>
      <c r="Q511" s="432"/>
    </row>
    <row r="512" spans="1:17">
      <c r="A512" s="387" t="s">
        <v>302</v>
      </c>
      <c r="B512" s="387"/>
      <c r="C512" s="387"/>
      <c r="D512" s="387"/>
      <c r="E512" s="381" t="s">
        <v>303</v>
      </c>
      <c r="F512" s="171" t="s">
        <v>73</v>
      </c>
      <c r="G512" s="389">
        <v>820</v>
      </c>
      <c r="H512" s="383" t="s">
        <v>304</v>
      </c>
      <c r="I512" s="219">
        <v>1</v>
      </c>
      <c r="J512" s="383" t="s">
        <v>305</v>
      </c>
      <c r="K512" s="304">
        <v>1</v>
      </c>
      <c r="L512" s="386"/>
      <c r="M512" s="385">
        <f t="shared" si="35"/>
        <v>0</v>
      </c>
      <c r="O512" s="138"/>
      <c r="P512" s="192"/>
      <c r="Q512" s="432"/>
    </row>
    <row r="513" spans="1:17">
      <c r="A513" s="387" t="s">
        <v>306</v>
      </c>
      <c r="B513" s="387"/>
      <c r="C513" s="387"/>
      <c r="D513" s="387"/>
      <c r="E513" s="379"/>
      <c r="F513" s="62"/>
      <c r="G513" s="237"/>
      <c r="H513" s="63"/>
      <c r="I513" s="342"/>
      <c r="J513" s="63"/>
      <c r="K513" s="400"/>
      <c r="L513" s="129"/>
      <c r="M513" s="85"/>
      <c r="O513" s="140"/>
      <c r="P513" s="192"/>
    </row>
    <row r="514" spans="1:17">
      <c r="A514" s="387" t="s">
        <v>307</v>
      </c>
      <c r="B514" s="387"/>
      <c r="C514" s="387"/>
      <c r="D514" s="387"/>
      <c r="E514" s="381" t="s">
        <v>303</v>
      </c>
      <c r="F514" s="382" t="s">
        <v>73</v>
      </c>
      <c r="G514" s="389">
        <v>735</v>
      </c>
      <c r="H514" s="383" t="s">
        <v>308</v>
      </c>
      <c r="I514" s="219">
        <v>1</v>
      </c>
      <c r="J514" s="383" t="s">
        <v>305</v>
      </c>
      <c r="K514" s="418">
        <v>1</v>
      </c>
      <c r="L514" s="386"/>
      <c r="M514" s="385">
        <f>ROUND(K514*L514,2)</f>
        <v>0</v>
      </c>
      <c r="O514" s="138"/>
      <c r="P514" s="192"/>
      <c r="Q514" s="432"/>
    </row>
    <row r="515" spans="1:17">
      <c r="A515" s="392"/>
      <c r="B515" s="392"/>
      <c r="C515" s="392"/>
      <c r="E515" s="292" t="s">
        <v>745</v>
      </c>
      <c r="G515" s="394"/>
      <c r="I515" s="419"/>
      <c r="K515" s="419"/>
      <c r="O515" s="430"/>
      <c r="P515" s="192"/>
    </row>
    <row r="516" spans="1:17">
      <c r="A516" s="387"/>
      <c r="B516" s="387"/>
      <c r="C516" s="387"/>
      <c r="D516" s="387"/>
      <c r="E516" s="292" t="s">
        <v>746</v>
      </c>
      <c r="F516" s="380"/>
      <c r="G516" s="390"/>
      <c r="H516" s="362"/>
      <c r="I516" s="238"/>
      <c r="J516" s="362"/>
      <c r="K516" s="305"/>
      <c r="L516" s="138"/>
      <c r="M516" s="137"/>
      <c r="O516" s="138"/>
      <c r="P516" s="192"/>
    </row>
    <row r="517" spans="1:17">
      <c r="A517" s="387"/>
      <c r="B517" s="387"/>
      <c r="C517" s="387"/>
      <c r="D517" s="387"/>
      <c r="E517" s="292" t="s">
        <v>747</v>
      </c>
      <c r="F517" s="380"/>
      <c r="G517" s="390"/>
      <c r="H517" s="362"/>
      <c r="I517" s="238"/>
      <c r="J517" s="362"/>
      <c r="K517" s="305"/>
      <c r="L517" s="138"/>
      <c r="M517" s="137"/>
      <c r="O517" s="138"/>
      <c r="P517" s="192"/>
    </row>
    <row r="518" spans="1:17">
      <c r="A518" s="387"/>
      <c r="B518" s="387"/>
      <c r="C518" s="387"/>
      <c r="D518" s="387"/>
      <c r="E518" s="292"/>
      <c r="F518" s="380"/>
      <c r="G518" s="390"/>
      <c r="H518" s="362"/>
      <c r="I518" s="238"/>
      <c r="J518" s="362"/>
      <c r="K518" s="305"/>
      <c r="L518" s="138"/>
      <c r="M518" s="137"/>
      <c r="O518" s="138"/>
      <c r="P518" s="192"/>
    </row>
    <row r="519" spans="1:17">
      <c r="A519" s="378" t="s">
        <v>937</v>
      </c>
      <c r="B519" s="387"/>
      <c r="C519" s="387"/>
      <c r="D519" s="387"/>
      <c r="E519" s="292"/>
      <c r="F519" s="380"/>
      <c r="G519" s="390"/>
      <c r="H519" s="362"/>
      <c r="I519" s="238"/>
      <c r="J519" s="362"/>
      <c r="K519" s="305"/>
      <c r="L519" s="138"/>
      <c r="M519" s="137"/>
      <c r="O519" s="138"/>
      <c r="P519" s="192"/>
    </row>
    <row r="520" spans="1:17">
      <c r="A520" s="556" t="s">
        <v>877</v>
      </c>
      <c r="B520" s="557"/>
      <c r="C520" s="387"/>
      <c r="D520" s="387"/>
      <c r="E520" s="381" t="s">
        <v>880</v>
      </c>
      <c r="F520" s="382" t="s">
        <v>108</v>
      </c>
      <c r="G520" s="389"/>
      <c r="H520" s="383" t="s">
        <v>594</v>
      </c>
      <c r="I520" s="219"/>
      <c r="J520" s="383" t="s">
        <v>881</v>
      </c>
      <c r="K520" s="418" t="s">
        <v>30</v>
      </c>
      <c r="L520" s="377" t="s">
        <v>579</v>
      </c>
      <c r="M520" s="285" t="s">
        <v>580</v>
      </c>
      <c r="O520" s="138"/>
      <c r="P520" s="192"/>
    </row>
    <row r="521" spans="1:17">
      <c r="A521" s="556" t="s">
        <v>878</v>
      </c>
      <c r="B521" s="556"/>
      <c r="C521" s="387"/>
      <c r="D521" s="387"/>
      <c r="E521" s="381" t="s">
        <v>882</v>
      </c>
      <c r="F521" s="382" t="s">
        <v>108</v>
      </c>
      <c r="G521" s="389"/>
      <c r="H521" s="383" t="s">
        <v>594</v>
      </c>
      <c r="I521" s="219"/>
      <c r="J521" s="383" t="s">
        <v>881</v>
      </c>
      <c r="K521" s="418" t="s">
        <v>30</v>
      </c>
      <c r="L521" s="377" t="s">
        <v>579</v>
      </c>
      <c r="M521" s="285" t="s">
        <v>580</v>
      </c>
      <c r="O521" s="138"/>
      <c r="P521" s="192"/>
    </row>
    <row r="522" spans="1:17">
      <c r="A522" s="556" t="s">
        <v>879</v>
      </c>
      <c r="B522" s="557"/>
      <c r="C522" s="387"/>
      <c r="D522" s="387"/>
      <c r="E522" s="381" t="s">
        <v>883</v>
      </c>
      <c r="F522" s="382" t="s">
        <v>108</v>
      </c>
      <c r="G522" s="389"/>
      <c r="H522" s="383" t="s">
        <v>594</v>
      </c>
      <c r="I522" s="219"/>
      <c r="J522" s="383" t="s">
        <v>881</v>
      </c>
      <c r="K522" s="418" t="s">
        <v>30</v>
      </c>
      <c r="L522" s="377" t="s">
        <v>579</v>
      </c>
      <c r="M522" s="285" t="s">
        <v>580</v>
      </c>
      <c r="O522" s="138"/>
      <c r="P522" s="192"/>
    </row>
    <row r="523" spans="1:17">
      <c r="A523" s="556"/>
      <c r="B523" s="557"/>
      <c r="C523" s="387"/>
      <c r="D523" s="387"/>
      <c r="E523" s="365" t="s">
        <v>884</v>
      </c>
      <c r="F523" s="380"/>
      <c r="G523" s="390"/>
      <c r="H523" s="362"/>
      <c r="I523" s="238"/>
      <c r="J523" s="362"/>
      <c r="K523" s="305"/>
      <c r="L523" s="138"/>
      <c r="M523" s="452"/>
      <c r="O523" s="138"/>
      <c r="P523" s="192"/>
    </row>
    <row r="524" spans="1:17">
      <c r="A524" s="387"/>
      <c r="B524" s="387"/>
      <c r="C524" s="387"/>
      <c r="D524" s="387"/>
      <c r="E524" s="292"/>
      <c r="F524" s="380"/>
      <c r="G524" s="390"/>
      <c r="H524" s="362"/>
      <c r="I524" s="238"/>
      <c r="J524" s="362"/>
      <c r="K524" s="305"/>
      <c r="L524" s="138"/>
      <c r="M524" s="137"/>
      <c r="O524" s="138"/>
      <c r="P524" s="192"/>
    </row>
    <row r="525" spans="1:17">
      <c r="A525" s="378" t="s">
        <v>841</v>
      </c>
      <c r="B525" s="387"/>
      <c r="C525" s="387"/>
      <c r="D525" s="387"/>
      <c r="E525" s="379"/>
      <c r="F525" s="361"/>
      <c r="G525" s="395"/>
      <c r="H525" s="363"/>
      <c r="I525" s="313"/>
      <c r="J525" s="363"/>
      <c r="K525" s="301"/>
      <c r="L525" s="371"/>
      <c r="M525" s="372"/>
      <c r="O525" s="138"/>
      <c r="P525" s="192"/>
    </row>
    <row r="526" spans="1:17">
      <c r="A526" s="387" t="s">
        <v>293</v>
      </c>
      <c r="B526" s="387"/>
      <c r="C526" s="387"/>
      <c r="D526" s="387"/>
      <c r="E526" s="381" t="s">
        <v>294</v>
      </c>
      <c r="F526" s="171" t="s">
        <v>34</v>
      </c>
      <c r="G526" s="389">
        <v>97</v>
      </c>
      <c r="H526" s="383" t="s">
        <v>787</v>
      </c>
      <c r="I526" s="219">
        <f>+G526/7</f>
        <v>13.857142857142858</v>
      </c>
      <c r="J526" s="383" t="s">
        <v>296</v>
      </c>
      <c r="K526" s="304">
        <v>5</v>
      </c>
      <c r="L526" s="386"/>
      <c r="M526" s="385">
        <f t="shared" ref="M526:M529" si="36">ROUND(K526*L526,2)</f>
        <v>0</v>
      </c>
      <c r="O526" s="138"/>
      <c r="P526" s="192"/>
      <c r="Q526" s="432"/>
    </row>
    <row r="527" spans="1:17">
      <c r="A527" s="387" t="s">
        <v>297</v>
      </c>
      <c r="B527" s="387"/>
      <c r="C527" s="387"/>
      <c r="D527" s="387"/>
      <c r="E527" s="381" t="s">
        <v>298</v>
      </c>
      <c r="F527" s="171" t="s">
        <v>34</v>
      </c>
      <c r="G527" s="389">
        <v>97</v>
      </c>
      <c r="H527" s="383" t="s">
        <v>787</v>
      </c>
      <c r="I527" s="219">
        <f>+G527/7</f>
        <v>13.857142857142858</v>
      </c>
      <c r="J527" s="383" t="s">
        <v>296</v>
      </c>
      <c r="K527" s="304">
        <v>5</v>
      </c>
      <c r="L527" s="386"/>
      <c r="M527" s="385">
        <f t="shared" si="36"/>
        <v>0</v>
      </c>
      <c r="O527" s="138"/>
      <c r="P527" s="192"/>
      <c r="Q527" s="432"/>
    </row>
    <row r="528" spans="1:17">
      <c r="A528" s="387" t="s">
        <v>299</v>
      </c>
      <c r="B528" s="387"/>
      <c r="C528" s="387"/>
      <c r="D528" s="387"/>
      <c r="E528" s="381" t="s">
        <v>300</v>
      </c>
      <c r="F528" s="171" t="s">
        <v>34</v>
      </c>
      <c r="G528" s="389">
        <v>97</v>
      </c>
      <c r="H528" s="383" t="s">
        <v>301</v>
      </c>
      <c r="I528" s="219">
        <v>2</v>
      </c>
      <c r="J528" s="383" t="s">
        <v>281</v>
      </c>
      <c r="K528" s="304">
        <v>1</v>
      </c>
      <c r="L528" s="386"/>
      <c r="M528" s="385">
        <f t="shared" si="36"/>
        <v>0</v>
      </c>
      <c r="O528" s="138"/>
      <c r="P528" s="192"/>
      <c r="Q528" s="432"/>
    </row>
    <row r="529" spans="1:17">
      <c r="A529" s="387" t="s">
        <v>302</v>
      </c>
      <c r="B529" s="387"/>
      <c r="C529" s="387"/>
      <c r="D529" s="387"/>
      <c r="E529" s="381" t="s">
        <v>303</v>
      </c>
      <c r="F529" s="171" t="s">
        <v>34</v>
      </c>
      <c r="G529" s="389">
        <v>97</v>
      </c>
      <c r="H529" s="383" t="s">
        <v>304</v>
      </c>
      <c r="I529" s="219">
        <v>1</v>
      </c>
      <c r="J529" s="383" t="s">
        <v>305</v>
      </c>
      <c r="K529" s="418">
        <v>1</v>
      </c>
      <c r="L529" s="386"/>
      <c r="M529" s="385">
        <f t="shared" si="36"/>
        <v>0</v>
      </c>
      <c r="O529" s="138"/>
      <c r="P529" s="192"/>
      <c r="Q529" s="432"/>
    </row>
    <row r="530" spans="1:17">
      <c r="A530" s="387"/>
      <c r="B530" s="387"/>
      <c r="C530" s="387"/>
      <c r="D530" s="387"/>
      <c r="E530" s="379"/>
      <c r="F530" s="380"/>
      <c r="G530" s="390"/>
      <c r="H530" s="362"/>
      <c r="I530" s="238"/>
      <c r="J530" s="362"/>
      <c r="K530" s="305"/>
      <c r="L530" s="138"/>
      <c r="M530" s="137"/>
      <c r="O530" s="138"/>
      <c r="P530" s="192"/>
    </row>
    <row r="531" spans="1:17">
      <c r="A531" s="378" t="s">
        <v>309</v>
      </c>
      <c r="B531" s="387"/>
      <c r="C531" s="387"/>
      <c r="D531" s="387"/>
      <c r="E531" s="379"/>
      <c r="F531" s="361"/>
      <c r="G531" s="395"/>
      <c r="H531" s="363"/>
      <c r="I531" s="313"/>
      <c r="J531" s="363"/>
      <c r="K531" s="301"/>
      <c r="L531" s="371"/>
      <c r="M531" s="372"/>
      <c r="O531" s="138"/>
      <c r="P531" s="192"/>
    </row>
    <row r="532" spans="1:17">
      <c r="A532" s="387" t="s">
        <v>293</v>
      </c>
      <c r="B532" s="387"/>
      <c r="C532" s="387"/>
      <c r="D532" s="387"/>
      <c r="E532" s="381" t="s">
        <v>294</v>
      </c>
      <c r="F532" s="171" t="s">
        <v>34</v>
      </c>
      <c r="G532" s="389">
        <v>32</v>
      </c>
      <c r="H532" s="383" t="s">
        <v>787</v>
      </c>
      <c r="I532" s="219">
        <f>+G532/7</f>
        <v>4.5714285714285712</v>
      </c>
      <c r="J532" s="383" t="s">
        <v>296</v>
      </c>
      <c r="K532" s="418" t="s">
        <v>30</v>
      </c>
      <c r="L532" s="377" t="s">
        <v>579</v>
      </c>
      <c r="M532" s="285" t="s">
        <v>580</v>
      </c>
      <c r="O532" s="138"/>
      <c r="P532" s="192"/>
      <c r="Q532" s="432"/>
    </row>
    <row r="533" spans="1:17">
      <c r="A533" s="387" t="s">
        <v>297</v>
      </c>
      <c r="B533" s="387"/>
      <c r="C533" s="387"/>
      <c r="D533" s="387"/>
      <c r="E533" s="381" t="s">
        <v>298</v>
      </c>
      <c r="F533" s="171" t="s">
        <v>34</v>
      </c>
      <c r="G533" s="389">
        <v>32</v>
      </c>
      <c r="H533" s="383" t="s">
        <v>787</v>
      </c>
      <c r="I533" s="219">
        <f>+G533/7</f>
        <v>4.5714285714285712</v>
      </c>
      <c r="J533" s="383" t="s">
        <v>296</v>
      </c>
      <c r="K533" s="418" t="s">
        <v>30</v>
      </c>
      <c r="L533" s="377" t="s">
        <v>579</v>
      </c>
      <c r="M533" s="285" t="s">
        <v>580</v>
      </c>
      <c r="O533" s="138"/>
      <c r="P533" s="192"/>
      <c r="Q533" s="432"/>
    </row>
    <row r="534" spans="1:17">
      <c r="A534" s="387" t="s">
        <v>299</v>
      </c>
      <c r="B534" s="387"/>
      <c r="C534" s="387"/>
      <c r="D534" s="387"/>
      <c r="E534" s="381" t="s">
        <v>300</v>
      </c>
      <c r="F534" s="171" t="s">
        <v>34</v>
      </c>
      <c r="G534" s="389">
        <v>32</v>
      </c>
      <c r="H534" s="383" t="s">
        <v>301</v>
      </c>
      <c r="I534" s="219">
        <f>+G534/500</f>
        <v>6.4000000000000001E-2</v>
      </c>
      <c r="J534" s="383" t="s">
        <v>281</v>
      </c>
      <c r="K534" s="418" t="s">
        <v>30</v>
      </c>
      <c r="L534" s="377" t="s">
        <v>579</v>
      </c>
      <c r="M534" s="285" t="s">
        <v>580</v>
      </c>
      <c r="O534" s="138"/>
      <c r="P534" s="192"/>
      <c r="Q534" s="432"/>
    </row>
    <row r="535" spans="1:17">
      <c r="A535" s="387"/>
      <c r="B535" s="387"/>
      <c r="C535" s="387"/>
      <c r="D535" s="387"/>
      <c r="E535" s="379"/>
      <c r="F535" s="380"/>
      <c r="G535" s="390"/>
      <c r="H535" s="362"/>
      <c r="I535" s="238"/>
      <c r="J535" s="362"/>
      <c r="K535" s="305"/>
      <c r="L535" s="138"/>
      <c r="M535" s="137"/>
      <c r="O535" s="138"/>
      <c r="P535" s="192"/>
    </row>
    <row r="536" spans="1:17">
      <c r="A536" s="378" t="s">
        <v>786</v>
      </c>
      <c r="B536" s="387"/>
      <c r="C536" s="387"/>
      <c r="D536" s="387"/>
      <c r="E536" s="379"/>
      <c r="F536" s="361"/>
      <c r="G536" s="395"/>
      <c r="H536" s="363"/>
      <c r="I536" s="313"/>
      <c r="J536" s="363"/>
      <c r="K536" s="301"/>
      <c r="L536" s="371"/>
      <c r="M536" s="372"/>
      <c r="O536" s="138"/>
      <c r="P536" s="192"/>
    </row>
    <row r="537" spans="1:17">
      <c r="A537" s="387" t="s">
        <v>293</v>
      </c>
      <c r="B537" s="387"/>
      <c r="C537" s="387"/>
      <c r="D537" s="387"/>
      <c r="E537" s="381" t="s">
        <v>294</v>
      </c>
      <c r="F537" s="171" t="s">
        <v>108</v>
      </c>
      <c r="G537" s="389"/>
      <c r="H537" s="383" t="s">
        <v>787</v>
      </c>
      <c r="I537" s="219">
        <f>+G537/8</f>
        <v>0</v>
      </c>
      <c r="J537" s="383" t="s">
        <v>296</v>
      </c>
      <c r="K537" s="418" t="s">
        <v>30</v>
      </c>
      <c r="L537" s="377" t="s">
        <v>579</v>
      </c>
      <c r="M537" s="285" t="s">
        <v>580</v>
      </c>
      <c r="O537" s="138"/>
      <c r="P537" s="192"/>
      <c r="Q537" s="432"/>
    </row>
    <row r="538" spans="1:17">
      <c r="A538" s="387" t="s">
        <v>804</v>
      </c>
      <c r="B538" s="387"/>
      <c r="C538" s="387"/>
      <c r="D538" s="387"/>
      <c r="E538" s="381" t="s">
        <v>298</v>
      </c>
      <c r="F538" s="171" t="s">
        <v>108</v>
      </c>
      <c r="G538" s="389"/>
      <c r="H538" s="383" t="s">
        <v>787</v>
      </c>
      <c r="I538" s="219">
        <f t="shared" ref="I538" si="37">+G538/8</f>
        <v>0</v>
      </c>
      <c r="J538" s="383" t="s">
        <v>296</v>
      </c>
      <c r="K538" s="418" t="s">
        <v>30</v>
      </c>
      <c r="L538" s="377" t="s">
        <v>579</v>
      </c>
      <c r="M538" s="285" t="s">
        <v>580</v>
      </c>
      <c r="O538" s="138"/>
      <c r="P538" s="192"/>
      <c r="Q538" s="432"/>
    </row>
    <row r="539" spans="1:17">
      <c r="A539" s="387" t="s">
        <v>299</v>
      </c>
      <c r="B539" s="387"/>
      <c r="C539" s="387"/>
      <c r="D539" s="387"/>
      <c r="E539" s="381" t="s">
        <v>300</v>
      </c>
      <c r="F539" s="171" t="s">
        <v>108</v>
      </c>
      <c r="G539" s="389"/>
      <c r="H539" s="383" t="s">
        <v>301</v>
      </c>
      <c r="I539" s="219">
        <f>+G539/500</f>
        <v>0</v>
      </c>
      <c r="J539" s="383" t="s">
        <v>281</v>
      </c>
      <c r="K539" s="418" t="s">
        <v>30</v>
      </c>
      <c r="L539" s="377" t="s">
        <v>579</v>
      </c>
      <c r="M539" s="285" t="s">
        <v>580</v>
      </c>
      <c r="O539" s="138"/>
      <c r="P539" s="192"/>
      <c r="Q539" s="432"/>
    </row>
    <row r="540" spans="1:17">
      <c r="A540" s="387"/>
      <c r="B540" s="387"/>
      <c r="C540" s="387"/>
      <c r="D540" s="392"/>
      <c r="E540" s="292" t="s">
        <v>745</v>
      </c>
      <c r="F540" s="380"/>
      <c r="G540" s="390"/>
      <c r="H540" s="362"/>
      <c r="I540" s="238"/>
      <c r="J540" s="362"/>
      <c r="K540" s="305"/>
      <c r="L540" s="138"/>
      <c r="M540" s="137"/>
      <c r="O540" s="138"/>
      <c r="P540" s="192"/>
    </row>
    <row r="541" spans="1:17">
      <c r="A541" s="387"/>
      <c r="B541" s="387"/>
      <c r="C541" s="387"/>
      <c r="D541" s="392"/>
      <c r="E541" s="292" t="s">
        <v>746</v>
      </c>
      <c r="F541" s="380"/>
      <c r="G541" s="390"/>
      <c r="H541" s="362"/>
      <c r="I541" s="238"/>
      <c r="J541" s="362"/>
      <c r="K541" s="305"/>
      <c r="L541" s="138"/>
      <c r="M541" s="137"/>
      <c r="O541" s="138"/>
      <c r="P541" s="192"/>
    </row>
    <row r="542" spans="1:17">
      <c r="A542" s="387"/>
      <c r="B542" s="387"/>
      <c r="C542" s="387"/>
      <c r="D542" s="392"/>
      <c r="E542" s="292" t="s">
        <v>747</v>
      </c>
      <c r="F542" s="380"/>
      <c r="G542" s="390"/>
      <c r="H542" s="362"/>
      <c r="I542" s="238"/>
      <c r="J542" s="362"/>
      <c r="K542" s="305"/>
      <c r="L542" s="138"/>
      <c r="M542" s="137"/>
      <c r="O542" s="138"/>
      <c r="P542" s="192"/>
    </row>
    <row r="543" spans="1:17">
      <c r="A543" s="387"/>
      <c r="B543" s="387"/>
      <c r="C543" s="387"/>
      <c r="D543" s="387"/>
      <c r="E543" s="379"/>
      <c r="F543" s="380"/>
      <c r="G543" s="390"/>
      <c r="H543" s="362"/>
      <c r="I543" s="238"/>
      <c r="J543" s="362"/>
      <c r="K543" s="305"/>
      <c r="L543" s="138"/>
      <c r="M543" s="137"/>
      <c r="O543" s="138"/>
      <c r="P543" s="192"/>
    </row>
    <row r="544" spans="1:17" ht="15" thickBot="1">
      <c r="A544" s="387"/>
      <c r="B544" s="387"/>
      <c r="C544" s="387"/>
      <c r="D544" s="387"/>
      <c r="E544" s="379"/>
      <c r="F544" s="361"/>
      <c r="G544" s="395"/>
      <c r="H544" s="387"/>
      <c r="I544" s="313"/>
      <c r="J544" s="222"/>
      <c r="K544" s="312" t="s">
        <v>269</v>
      </c>
      <c r="L544" s="571">
        <f>SUM(M493:M543)</f>
        <v>0</v>
      </c>
      <c r="M544" s="571"/>
      <c r="O544" s="434"/>
      <c r="P544" s="192"/>
    </row>
    <row r="545" spans="1:17" s="511" customFormat="1" ht="12">
      <c r="A545" s="387"/>
      <c r="B545" s="387"/>
      <c r="C545" s="387"/>
      <c r="D545" s="387"/>
      <c r="E545" s="365"/>
      <c r="F545" s="380"/>
      <c r="G545" s="230"/>
      <c r="H545" s="362"/>
      <c r="I545" s="238"/>
      <c r="J545" s="34"/>
      <c r="K545" s="305"/>
      <c r="L545" s="141"/>
      <c r="M545" s="137"/>
      <c r="N545" s="509"/>
      <c r="O545" s="141"/>
      <c r="P545" s="510"/>
      <c r="Q545" s="510"/>
    </row>
    <row r="546" spans="1:17" s="511" customFormat="1" ht="12">
      <c r="A546" s="378" t="s">
        <v>743</v>
      </c>
      <c r="B546" s="399"/>
      <c r="C546" s="399"/>
      <c r="D546" s="399"/>
      <c r="E546" s="365"/>
      <c r="F546" s="387"/>
      <c r="G546" s="267"/>
      <c r="H546" s="387"/>
      <c r="I546" s="343"/>
      <c r="J546" s="363"/>
      <c r="K546" s="313"/>
      <c r="L546" s="204"/>
      <c r="M546" s="86"/>
      <c r="N546" s="509"/>
      <c r="O546" s="450"/>
      <c r="P546" s="510"/>
      <c r="Q546" s="510"/>
    </row>
    <row r="547" spans="1:17" s="511" customFormat="1" ht="12">
      <c r="A547" s="201"/>
      <c r="B547" s="399"/>
      <c r="C547" s="399"/>
      <c r="D547" s="399"/>
      <c r="E547" s="365"/>
      <c r="F547" s="380"/>
      <c r="G547" s="268"/>
      <c r="H547" s="134"/>
      <c r="I547" s="238"/>
      <c r="J547" s="362"/>
      <c r="K547" s="238"/>
      <c r="L547" s="204"/>
      <c r="M547" s="86"/>
      <c r="N547" s="509"/>
      <c r="O547" s="450"/>
      <c r="P547" s="510"/>
      <c r="Q547" s="510"/>
    </row>
    <row r="548" spans="1:17" s="511" customFormat="1" ht="12">
      <c r="A548" s="378" t="s">
        <v>597</v>
      </c>
      <c r="B548" s="399"/>
      <c r="C548" s="399"/>
      <c r="D548" s="399"/>
      <c r="E548" s="365"/>
      <c r="F548" s="132"/>
      <c r="G548" s="267"/>
      <c r="H548" s="132"/>
      <c r="I548" s="344"/>
      <c r="J548" s="132"/>
      <c r="K548" s="238"/>
      <c r="L548" s="204"/>
      <c r="M548" s="86"/>
      <c r="N548" s="509"/>
      <c r="O548" s="450"/>
      <c r="P548" s="510"/>
      <c r="Q548" s="510"/>
    </row>
    <row r="549" spans="1:17" s="511" customFormat="1" ht="14.25" customHeight="1">
      <c r="A549" s="378" t="s">
        <v>598</v>
      </c>
      <c r="B549" s="399"/>
      <c r="C549" s="399"/>
      <c r="D549" s="399"/>
      <c r="E549" s="365"/>
      <c r="F549" s="361"/>
      <c r="G549" s="269"/>
      <c r="H549" s="363"/>
      <c r="I549" s="343"/>
      <c r="J549" s="363"/>
      <c r="K549" s="313"/>
      <c r="L549" s="204"/>
      <c r="M549" s="86"/>
      <c r="N549" s="509"/>
      <c r="O549" s="450"/>
      <c r="P549" s="510"/>
      <c r="Q549" s="510"/>
    </row>
    <row r="550" spans="1:17" s="511" customFormat="1" ht="27" customHeight="1">
      <c r="A550" s="387" t="s">
        <v>599</v>
      </c>
      <c r="B550" s="387"/>
      <c r="C550" s="387"/>
      <c r="D550" s="387"/>
      <c r="E550" s="382" t="s">
        <v>600</v>
      </c>
      <c r="F550" s="382" t="s">
        <v>601</v>
      </c>
      <c r="G550" s="382"/>
      <c r="H550" s="382" t="s">
        <v>235</v>
      </c>
      <c r="I550" s="219">
        <v>0</v>
      </c>
      <c r="J550" s="382" t="s">
        <v>602</v>
      </c>
      <c r="K550" s="418" t="s">
        <v>30</v>
      </c>
      <c r="L550" s="377" t="s">
        <v>579</v>
      </c>
      <c r="M550" s="385" t="s">
        <v>580</v>
      </c>
      <c r="N550" s="512"/>
      <c r="O550" s="138"/>
      <c r="P550" s="510"/>
      <c r="Q550" s="510"/>
    </row>
    <row r="551" spans="1:17" s="511" customFormat="1" ht="12">
      <c r="A551" s="387" t="s">
        <v>603</v>
      </c>
      <c r="B551" s="387"/>
      <c r="C551" s="387"/>
      <c r="D551" s="387"/>
      <c r="E551" s="382" t="s">
        <v>604</v>
      </c>
      <c r="F551" s="382" t="s">
        <v>120</v>
      </c>
      <c r="G551" s="382"/>
      <c r="H551" s="382" t="s">
        <v>235</v>
      </c>
      <c r="I551" s="219">
        <v>0</v>
      </c>
      <c r="J551" s="382" t="s">
        <v>605</v>
      </c>
      <c r="K551" s="418" t="s">
        <v>30</v>
      </c>
      <c r="L551" s="377" t="s">
        <v>579</v>
      </c>
      <c r="M551" s="385" t="s">
        <v>580</v>
      </c>
      <c r="N551" s="512"/>
      <c r="O551" s="138"/>
      <c r="P551" s="510"/>
      <c r="Q551" s="510"/>
    </row>
    <row r="552" spans="1:17" s="511" customFormat="1" ht="12">
      <c r="A552" s="201"/>
      <c r="B552" s="399"/>
      <c r="C552" s="399"/>
      <c r="D552" s="399"/>
      <c r="E552" s="365"/>
      <c r="F552" s="169"/>
      <c r="G552" s="270"/>
      <c r="H552" s="271"/>
      <c r="I552" s="219"/>
      <c r="J552" s="30"/>
      <c r="K552" s="315"/>
      <c r="L552" s="86"/>
      <c r="M552" s="86"/>
      <c r="N552" s="512"/>
      <c r="O552" s="240"/>
      <c r="P552" s="510"/>
      <c r="Q552" s="510"/>
    </row>
    <row r="553" spans="1:17" s="511" customFormat="1" ht="12">
      <c r="A553" s="378" t="s">
        <v>606</v>
      </c>
      <c r="B553" s="399"/>
      <c r="C553" s="399"/>
      <c r="D553" s="399"/>
      <c r="E553" s="365"/>
      <c r="F553" s="361"/>
      <c r="G553" s="269"/>
      <c r="H553" s="146"/>
      <c r="I553" s="219"/>
      <c r="J553" s="363"/>
      <c r="K553" s="313"/>
      <c r="L553" s="86"/>
      <c r="M553" s="86"/>
      <c r="N553" s="512"/>
      <c r="O553" s="240"/>
      <c r="P553" s="510"/>
      <c r="Q553" s="510"/>
    </row>
    <row r="554" spans="1:17" s="511" customFormat="1" ht="12">
      <c r="A554" s="387" t="s">
        <v>607</v>
      </c>
      <c r="B554" s="399"/>
      <c r="C554" s="399"/>
      <c r="D554" s="399"/>
      <c r="E554" s="382" t="s">
        <v>608</v>
      </c>
      <c r="F554" s="382" t="s">
        <v>360</v>
      </c>
      <c r="G554" s="382"/>
      <c r="H554" s="382" t="s">
        <v>235</v>
      </c>
      <c r="I554" s="219">
        <v>0</v>
      </c>
      <c r="J554" s="382" t="s">
        <v>609</v>
      </c>
      <c r="K554" s="418" t="s">
        <v>30</v>
      </c>
      <c r="L554" s="377" t="s">
        <v>579</v>
      </c>
      <c r="M554" s="385" t="s">
        <v>580</v>
      </c>
      <c r="N554" s="512"/>
      <c r="O554" s="138"/>
      <c r="P554" s="510"/>
      <c r="Q554" s="510"/>
    </row>
    <row r="555" spans="1:17" s="511" customFormat="1" ht="12">
      <c r="A555" s="387" t="s">
        <v>610</v>
      </c>
      <c r="B555" s="399"/>
      <c r="C555" s="399"/>
      <c r="D555" s="399"/>
      <c r="E555" s="382" t="s">
        <v>331</v>
      </c>
      <c r="F555" s="382" t="s">
        <v>360</v>
      </c>
      <c r="G555" s="382"/>
      <c r="H555" s="382" t="s">
        <v>235</v>
      </c>
      <c r="I555" s="219">
        <v>0</v>
      </c>
      <c r="J555" s="382" t="s">
        <v>609</v>
      </c>
      <c r="K555" s="418" t="s">
        <v>30</v>
      </c>
      <c r="L555" s="377" t="s">
        <v>579</v>
      </c>
      <c r="M555" s="385" t="s">
        <v>580</v>
      </c>
      <c r="N555" s="512"/>
      <c r="O555" s="138"/>
      <c r="P555" s="510"/>
      <c r="Q555" s="510"/>
    </row>
    <row r="556" spans="1:17" s="511" customFormat="1" ht="12">
      <c r="A556" s="201"/>
      <c r="B556" s="399"/>
      <c r="C556" s="399"/>
      <c r="D556" s="399"/>
      <c r="E556" s="365"/>
      <c r="F556" s="361"/>
      <c r="G556" s="230"/>
      <c r="H556" s="134"/>
      <c r="I556" s="219"/>
      <c r="J556" s="134"/>
      <c r="K556" s="238"/>
      <c r="L556" s="86"/>
      <c r="M556" s="86"/>
      <c r="N556" s="512"/>
      <c r="O556" s="240"/>
      <c r="P556" s="510"/>
      <c r="Q556" s="510"/>
    </row>
    <row r="557" spans="1:17" s="511" customFormat="1" ht="12">
      <c r="A557" s="378" t="s">
        <v>611</v>
      </c>
      <c r="B557" s="399"/>
      <c r="C557" s="399"/>
      <c r="D557" s="399"/>
      <c r="E557" s="365"/>
      <c r="F557" s="361"/>
      <c r="G557" s="269"/>
      <c r="H557" s="146"/>
      <c r="I557" s="219"/>
      <c r="J557" s="146"/>
      <c r="K557" s="313"/>
      <c r="L557" s="86"/>
      <c r="M557" s="86"/>
      <c r="N557" s="512"/>
      <c r="O557" s="240"/>
      <c r="P557" s="510"/>
      <c r="Q557" s="510"/>
    </row>
    <row r="558" spans="1:17" s="511" customFormat="1" ht="12">
      <c r="A558" s="387" t="s">
        <v>607</v>
      </c>
      <c r="B558" s="399"/>
      <c r="C558" s="399"/>
      <c r="D558" s="399"/>
      <c r="E558" s="382"/>
      <c r="F558" s="382" t="s">
        <v>360</v>
      </c>
      <c r="G558" s="382"/>
      <c r="H558" s="382" t="s">
        <v>235</v>
      </c>
      <c r="I558" s="219">
        <v>0</v>
      </c>
      <c r="J558" s="382" t="s">
        <v>612</v>
      </c>
      <c r="K558" s="418" t="s">
        <v>30</v>
      </c>
      <c r="L558" s="377" t="s">
        <v>579</v>
      </c>
      <c r="M558" s="385" t="s">
        <v>580</v>
      </c>
      <c r="N558" s="512"/>
      <c r="O558" s="138"/>
      <c r="P558" s="510"/>
      <c r="Q558" s="510"/>
    </row>
    <row r="559" spans="1:17" s="511" customFormat="1" ht="12">
      <c r="A559" s="387" t="s">
        <v>610</v>
      </c>
      <c r="B559" s="399"/>
      <c r="C559" s="399"/>
      <c r="D559" s="399"/>
      <c r="E559" s="382" t="s">
        <v>331</v>
      </c>
      <c r="F559" s="382" t="s">
        <v>360</v>
      </c>
      <c r="G559" s="382"/>
      <c r="H559" s="382" t="s">
        <v>235</v>
      </c>
      <c r="I559" s="219">
        <v>0</v>
      </c>
      <c r="J559" s="382" t="s">
        <v>612</v>
      </c>
      <c r="K559" s="418" t="s">
        <v>30</v>
      </c>
      <c r="L559" s="377" t="s">
        <v>579</v>
      </c>
      <c r="M559" s="385" t="s">
        <v>580</v>
      </c>
      <c r="N559" s="512"/>
      <c r="O559" s="138"/>
      <c r="P559" s="510"/>
      <c r="Q559" s="510"/>
    </row>
    <row r="560" spans="1:17" s="511" customFormat="1" ht="12">
      <c r="A560" s="201"/>
      <c r="B560" s="399"/>
      <c r="C560" s="399"/>
      <c r="D560" s="399"/>
      <c r="E560" s="365"/>
      <c r="F560" s="361"/>
      <c r="G560" s="230"/>
      <c r="H560" s="134"/>
      <c r="I560" s="219"/>
      <c r="J560" s="362"/>
      <c r="K560" s="238"/>
      <c r="L560" s="86"/>
      <c r="M560" s="86"/>
      <c r="N560" s="512"/>
      <c r="O560" s="240"/>
      <c r="P560" s="510"/>
      <c r="Q560" s="510"/>
    </row>
    <row r="561" spans="1:17" s="511" customFormat="1" ht="12">
      <c r="A561" s="378" t="s">
        <v>613</v>
      </c>
      <c r="B561" s="399"/>
      <c r="C561" s="399"/>
      <c r="D561" s="399"/>
      <c r="E561" s="365"/>
      <c r="F561" s="361"/>
      <c r="G561" s="269"/>
      <c r="H561" s="146"/>
      <c r="I561" s="219"/>
      <c r="J561" s="363"/>
      <c r="K561" s="313"/>
      <c r="L561" s="86"/>
      <c r="M561" s="86"/>
      <c r="N561" s="512"/>
      <c r="O561" s="240"/>
      <c r="P561" s="510"/>
      <c r="Q561" s="510"/>
    </row>
    <row r="562" spans="1:17" s="511" customFormat="1" ht="12">
      <c r="A562" s="387" t="s">
        <v>614</v>
      </c>
      <c r="B562" s="387"/>
      <c r="C562" s="387"/>
      <c r="D562" s="387"/>
      <c r="E562" s="382" t="s">
        <v>615</v>
      </c>
      <c r="F562" s="382" t="s">
        <v>360</v>
      </c>
      <c r="G562" s="382"/>
      <c r="H562" s="382" t="s">
        <v>235</v>
      </c>
      <c r="I562" s="219">
        <v>0</v>
      </c>
      <c r="J562" s="382" t="s">
        <v>609</v>
      </c>
      <c r="K562" s="418" t="s">
        <v>30</v>
      </c>
      <c r="L562" s="377" t="s">
        <v>579</v>
      </c>
      <c r="M562" s="385" t="s">
        <v>580</v>
      </c>
      <c r="N562" s="512"/>
      <c r="O562" s="138"/>
      <c r="P562" s="510"/>
      <c r="Q562" s="510"/>
    </row>
    <row r="563" spans="1:17" s="511" customFormat="1" ht="12">
      <c r="A563" s="387" t="s">
        <v>607</v>
      </c>
      <c r="B563" s="387"/>
      <c r="C563" s="387"/>
      <c r="D563" s="387"/>
      <c r="E563" s="382"/>
      <c r="F563" s="382" t="s">
        <v>360</v>
      </c>
      <c r="G563" s="382"/>
      <c r="H563" s="382" t="s">
        <v>235</v>
      </c>
      <c r="I563" s="219">
        <v>0</v>
      </c>
      <c r="J563" s="382" t="s">
        <v>609</v>
      </c>
      <c r="K563" s="418" t="s">
        <v>30</v>
      </c>
      <c r="L563" s="377" t="s">
        <v>579</v>
      </c>
      <c r="M563" s="385" t="s">
        <v>580</v>
      </c>
      <c r="N563" s="512"/>
      <c r="O563" s="138"/>
      <c r="P563" s="510"/>
      <c r="Q563" s="510"/>
    </row>
    <row r="564" spans="1:17" s="511" customFormat="1" ht="27" customHeight="1">
      <c r="A564" s="387" t="s">
        <v>616</v>
      </c>
      <c r="B564" s="387"/>
      <c r="C564" s="387"/>
      <c r="D564" s="387"/>
      <c r="E564" s="382" t="s">
        <v>425</v>
      </c>
      <c r="F564" s="382" t="s">
        <v>360</v>
      </c>
      <c r="G564" s="382"/>
      <c r="H564" s="382" t="s">
        <v>235</v>
      </c>
      <c r="I564" s="219">
        <v>0</v>
      </c>
      <c r="J564" s="382" t="s">
        <v>609</v>
      </c>
      <c r="K564" s="418" t="s">
        <v>30</v>
      </c>
      <c r="L564" s="377" t="s">
        <v>579</v>
      </c>
      <c r="M564" s="385" t="s">
        <v>580</v>
      </c>
      <c r="N564" s="512"/>
      <c r="O564" s="138"/>
      <c r="P564" s="510"/>
      <c r="Q564" s="510"/>
    </row>
    <row r="565" spans="1:17" s="511" customFormat="1" ht="12">
      <c r="A565" s="399" t="s">
        <v>617</v>
      </c>
      <c r="B565" s="399"/>
      <c r="C565" s="399"/>
      <c r="D565" s="399"/>
      <c r="E565" s="365" t="s">
        <v>618</v>
      </c>
      <c r="F565" s="361"/>
      <c r="G565" s="230"/>
      <c r="H565" s="134"/>
      <c r="I565" s="238"/>
      <c r="J565" s="272"/>
      <c r="K565" s="238"/>
      <c r="L565" s="86"/>
      <c r="M565" s="86"/>
      <c r="N565" s="512"/>
      <c r="O565" s="240"/>
      <c r="P565" s="510"/>
      <c r="Q565" s="510"/>
    </row>
    <row r="566" spans="1:17" s="511" customFormat="1" ht="12">
      <c r="A566" s="378" t="s">
        <v>619</v>
      </c>
      <c r="B566" s="399"/>
      <c r="C566" s="399"/>
      <c r="D566" s="399"/>
      <c r="E566" s="365"/>
      <c r="F566" s="361"/>
      <c r="G566" s="269"/>
      <c r="H566" s="146"/>
      <c r="I566" s="343"/>
      <c r="J566" s="146"/>
      <c r="K566" s="313"/>
      <c r="L566" s="86"/>
      <c r="M566" s="86"/>
      <c r="N566" s="512"/>
      <c r="O566" s="240"/>
      <c r="P566" s="510"/>
      <c r="Q566" s="510"/>
    </row>
    <row r="567" spans="1:17" s="511" customFormat="1" ht="12">
      <c r="A567" s="387" t="s">
        <v>620</v>
      </c>
      <c r="B567" s="399"/>
      <c r="C567" s="399"/>
      <c r="D567" s="399"/>
      <c r="E567" s="382" t="s">
        <v>621</v>
      </c>
      <c r="F567" s="382" t="s">
        <v>622</v>
      </c>
      <c r="G567" s="382"/>
      <c r="H567" s="382" t="s">
        <v>235</v>
      </c>
      <c r="I567" s="304">
        <v>0</v>
      </c>
      <c r="J567" s="382" t="s">
        <v>119</v>
      </c>
      <c r="K567" s="418" t="s">
        <v>30</v>
      </c>
      <c r="L567" s="377" t="s">
        <v>579</v>
      </c>
      <c r="M567" s="385" t="s">
        <v>580</v>
      </c>
      <c r="N567" s="512"/>
      <c r="O567" s="138"/>
      <c r="P567" s="510"/>
      <c r="Q567" s="510"/>
    </row>
    <row r="568" spans="1:17" s="511" customFormat="1" ht="12">
      <c r="A568" s="387" t="s">
        <v>623</v>
      </c>
      <c r="B568" s="399"/>
      <c r="C568" s="399"/>
      <c r="D568" s="399"/>
      <c r="E568" s="382" t="s">
        <v>624</v>
      </c>
      <c r="F568" s="382" t="s">
        <v>622</v>
      </c>
      <c r="G568" s="382"/>
      <c r="H568" s="382" t="s">
        <v>235</v>
      </c>
      <c r="I568" s="304">
        <v>0</v>
      </c>
      <c r="J568" s="382" t="s">
        <v>119</v>
      </c>
      <c r="K568" s="418" t="s">
        <v>30</v>
      </c>
      <c r="L568" s="377" t="s">
        <v>579</v>
      </c>
      <c r="M568" s="385" t="s">
        <v>580</v>
      </c>
      <c r="N568" s="512"/>
      <c r="O568" s="138"/>
      <c r="P568" s="510"/>
      <c r="Q568" s="510"/>
    </row>
    <row r="569" spans="1:17" s="511" customFormat="1" ht="12">
      <c r="A569" s="387" t="s">
        <v>625</v>
      </c>
      <c r="B569" s="399"/>
      <c r="C569" s="399"/>
      <c r="D569" s="399"/>
      <c r="E569" s="382" t="s">
        <v>626</v>
      </c>
      <c r="F569" s="382" t="s">
        <v>622</v>
      </c>
      <c r="G569" s="382"/>
      <c r="H569" s="382" t="s">
        <v>235</v>
      </c>
      <c r="I569" s="304">
        <v>0</v>
      </c>
      <c r="J569" s="382" t="s">
        <v>119</v>
      </c>
      <c r="K569" s="418" t="s">
        <v>30</v>
      </c>
      <c r="L569" s="377" t="s">
        <v>579</v>
      </c>
      <c r="M569" s="385" t="s">
        <v>580</v>
      </c>
      <c r="N569" s="512"/>
      <c r="O569" s="138"/>
      <c r="P569" s="510"/>
      <c r="Q569" s="510"/>
    </row>
    <row r="570" spans="1:17" s="511" customFormat="1" ht="12">
      <c r="A570" s="387" t="s">
        <v>627</v>
      </c>
      <c r="B570" s="399"/>
      <c r="C570" s="399"/>
      <c r="D570" s="399"/>
      <c r="E570" s="382" t="s">
        <v>628</v>
      </c>
      <c r="F570" s="382" t="s">
        <v>622</v>
      </c>
      <c r="G570" s="382"/>
      <c r="H570" s="382" t="s">
        <v>235</v>
      </c>
      <c r="I570" s="304">
        <v>0</v>
      </c>
      <c r="J570" s="382" t="s">
        <v>119</v>
      </c>
      <c r="K570" s="418" t="s">
        <v>30</v>
      </c>
      <c r="L570" s="377" t="s">
        <v>579</v>
      </c>
      <c r="M570" s="385" t="s">
        <v>580</v>
      </c>
      <c r="N570" s="512"/>
      <c r="O570" s="138"/>
      <c r="P570" s="510"/>
      <c r="Q570" s="510"/>
    </row>
    <row r="571" spans="1:17" s="511" customFormat="1" ht="12">
      <c r="A571" s="387" t="s">
        <v>629</v>
      </c>
      <c r="B571" s="399"/>
      <c r="C571" s="399"/>
      <c r="D571" s="399"/>
      <c r="E571" s="382" t="s">
        <v>628</v>
      </c>
      <c r="F571" s="382" t="s">
        <v>622</v>
      </c>
      <c r="G571" s="382"/>
      <c r="H571" s="382" t="s">
        <v>235</v>
      </c>
      <c r="I571" s="304">
        <v>0</v>
      </c>
      <c r="J571" s="382" t="s">
        <v>119</v>
      </c>
      <c r="K571" s="418" t="s">
        <v>30</v>
      </c>
      <c r="L571" s="377" t="s">
        <v>579</v>
      </c>
      <c r="M571" s="385" t="s">
        <v>580</v>
      </c>
      <c r="N571" s="512"/>
      <c r="O571" s="138"/>
      <c r="P571" s="510"/>
      <c r="Q571" s="510"/>
    </row>
    <row r="572" spans="1:17" s="511" customFormat="1" ht="12">
      <c r="A572" s="387" t="s">
        <v>630</v>
      </c>
      <c r="B572" s="399"/>
      <c r="C572" s="399"/>
      <c r="D572" s="399"/>
      <c r="E572" s="382" t="s">
        <v>628</v>
      </c>
      <c r="F572" s="382" t="s">
        <v>622</v>
      </c>
      <c r="G572" s="382"/>
      <c r="H572" s="382" t="s">
        <v>235</v>
      </c>
      <c r="I572" s="304">
        <v>0</v>
      </c>
      <c r="J572" s="382" t="s">
        <v>119</v>
      </c>
      <c r="K572" s="418" t="s">
        <v>30</v>
      </c>
      <c r="L572" s="377" t="s">
        <v>579</v>
      </c>
      <c r="M572" s="385" t="s">
        <v>580</v>
      </c>
      <c r="N572" s="512"/>
      <c r="O572" s="138"/>
      <c r="P572" s="510"/>
      <c r="Q572" s="510"/>
    </row>
    <row r="573" spans="1:17" s="511" customFormat="1" ht="12">
      <c r="A573" s="387" t="s">
        <v>631</v>
      </c>
      <c r="B573" s="399"/>
      <c r="C573" s="399"/>
      <c r="D573" s="399"/>
      <c r="E573" s="382" t="s">
        <v>628</v>
      </c>
      <c r="F573" s="382" t="s">
        <v>622</v>
      </c>
      <c r="G573" s="382"/>
      <c r="H573" s="382" t="s">
        <v>235</v>
      </c>
      <c r="I573" s="304">
        <v>0</v>
      </c>
      <c r="J573" s="382" t="s">
        <v>119</v>
      </c>
      <c r="K573" s="418" t="s">
        <v>30</v>
      </c>
      <c r="L573" s="377" t="s">
        <v>579</v>
      </c>
      <c r="M573" s="385" t="s">
        <v>580</v>
      </c>
      <c r="N573" s="512"/>
      <c r="O573" s="138"/>
      <c r="P573" s="510"/>
      <c r="Q573" s="510"/>
    </row>
    <row r="574" spans="1:17" s="511" customFormat="1" ht="12">
      <c r="A574" s="387" t="s">
        <v>632</v>
      </c>
      <c r="B574" s="399"/>
      <c r="C574" s="399"/>
      <c r="D574" s="399"/>
      <c r="E574" s="382" t="s">
        <v>633</v>
      </c>
      <c r="F574" s="382" t="s">
        <v>622</v>
      </c>
      <c r="G574" s="382"/>
      <c r="H574" s="382" t="s">
        <v>235</v>
      </c>
      <c r="I574" s="304">
        <v>0</v>
      </c>
      <c r="J574" s="382" t="s">
        <v>119</v>
      </c>
      <c r="K574" s="418" t="s">
        <v>30</v>
      </c>
      <c r="L574" s="377" t="s">
        <v>579</v>
      </c>
      <c r="M574" s="385" t="s">
        <v>580</v>
      </c>
      <c r="N574" s="512"/>
      <c r="O574" s="138"/>
      <c r="P574" s="510"/>
      <c r="Q574" s="510"/>
    </row>
    <row r="575" spans="1:17" s="511" customFormat="1" ht="12">
      <c r="A575" s="201"/>
      <c r="B575" s="399"/>
      <c r="C575" s="399"/>
      <c r="D575" s="399"/>
      <c r="E575" s="365" t="s">
        <v>618</v>
      </c>
      <c r="F575" s="169"/>
      <c r="G575" s="273"/>
      <c r="H575" s="271"/>
      <c r="I575" s="315"/>
      <c r="J575" s="271"/>
      <c r="K575" s="316"/>
      <c r="L575" s="86"/>
      <c r="M575" s="86"/>
      <c r="N575" s="512"/>
      <c r="O575" s="240"/>
      <c r="P575" s="510"/>
      <c r="Q575" s="510"/>
    </row>
    <row r="576" spans="1:17" s="511" customFormat="1" ht="12">
      <c r="A576" s="201"/>
      <c r="B576" s="399"/>
      <c r="C576" s="399"/>
      <c r="D576" s="399"/>
      <c r="E576" s="365"/>
      <c r="F576" s="380"/>
      <c r="G576" s="230"/>
      <c r="H576" s="134"/>
      <c r="I576" s="238"/>
      <c r="J576" s="134"/>
      <c r="K576" s="317"/>
      <c r="L576" s="86"/>
      <c r="M576" s="86"/>
      <c r="N576" s="512"/>
      <c r="O576" s="240"/>
      <c r="P576" s="510"/>
      <c r="Q576" s="510"/>
    </row>
    <row r="577" spans="1:17" s="511" customFormat="1" ht="12">
      <c r="A577" s="378" t="s">
        <v>634</v>
      </c>
      <c r="B577" s="399"/>
      <c r="C577" s="399"/>
      <c r="D577" s="399"/>
      <c r="E577" s="365"/>
      <c r="F577" s="361"/>
      <c r="G577" s="269"/>
      <c r="H577" s="146"/>
      <c r="I577" s="345" t="s">
        <v>635</v>
      </c>
      <c r="J577" s="146"/>
      <c r="K577" s="313"/>
      <c r="L577" s="86"/>
      <c r="M577" s="86"/>
      <c r="N577" s="512"/>
      <c r="O577" s="240"/>
      <c r="P577" s="510"/>
      <c r="Q577" s="510"/>
    </row>
    <row r="578" spans="1:17" s="511" customFormat="1" ht="12">
      <c r="A578" s="387" t="s">
        <v>636</v>
      </c>
      <c r="B578" s="399"/>
      <c r="C578" s="399"/>
      <c r="D578" s="399"/>
      <c r="E578" s="382" t="s">
        <v>637</v>
      </c>
      <c r="F578" s="382" t="s">
        <v>638</v>
      </c>
      <c r="G578" s="382"/>
      <c r="H578" s="382" t="s">
        <v>119</v>
      </c>
      <c r="I578" s="304">
        <v>0</v>
      </c>
      <c r="J578" s="382" t="s">
        <v>286</v>
      </c>
      <c r="K578" s="418" t="s">
        <v>30</v>
      </c>
      <c r="L578" s="377" t="s">
        <v>579</v>
      </c>
      <c r="M578" s="385" t="s">
        <v>580</v>
      </c>
      <c r="N578" s="512"/>
      <c r="O578" s="138"/>
      <c r="P578" s="510"/>
      <c r="Q578" s="510"/>
    </row>
    <row r="579" spans="1:17" s="511" customFormat="1" ht="12">
      <c r="A579" s="387" t="s">
        <v>639</v>
      </c>
      <c r="B579" s="399"/>
      <c r="C579" s="399"/>
      <c r="D579" s="399"/>
      <c r="E579" s="382" t="s">
        <v>637</v>
      </c>
      <c r="F579" s="382" t="s">
        <v>638</v>
      </c>
      <c r="G579" s="382"/>
      <c r="H579" s="382" t="s">
        <v>119</v>
      </c>
      <c r="I579" s="304">
        <v>0</v>
      </c>
      <c r="J579" s="382" t="s">
        <v>286</v>
      </c>
      <c r="K579" s="418" t="s">
        <v>30</v>
      </c>
      <c r="L579" s="377" t="s">
        <v>579</v>
      </c>
      <c r="M579" s="385" t="s">
        <v>580</v>
      </c>
      <c r="N579" s="512"/>
      <c r="O579" s="138"/>
      <c r="P579" s="510"/>
      <c r="Q579" s="510"/>
    </row>
    <row r="580" spans="1:17" s="511" customFormat="1" ht="12">
      <c r="A580" s="387" t="s">
        <v>640</v>
      </c>
      <c r="B580" s="399"/>
      <c r="C580" s="399"/>
      <c r="D580" s="399"/>
      <c r="E580" s="365"/>
      <c r="F580" s="380"/>
      <c r="G580" s="268"/>
      <c r="H580" s="274"/>
      <c r="I580" s="238"/>
      <c r="J580" s="134"/>
      <c r="K580" s="238"/>
      <c r="L580" s="86"/>
      <c r="M580" s="421"/>
      <c r="N580" s="512"/>
      <c r="O580" s="240"/>
      <c r="P580" s="510"/>
      <c r="Q580" s="510"/>
    </row>
    <row r="581" spans="1:17" s="511" customFormat="1" ht="12">
      <c r="A581" s="387" t="s">
        <v>641</v>
      </c>
      <c r="B581" s="399"/>
      <c r="C581" s="399"/>
      <c r="D581" s="399"/>
      <c r="E581" s="382" t="s">
        <v>642</v>
      </c>
      <c r="F581" s="382" t="s">
        <v>638</v>
      </c>
      <c r="G581" s="382"/>
      <c r="H581" s="382" t="s">
        <v>119</v>
      </c>
      <c r="I581" s="304">
        <v>0</v>
      </c>
      <c r="J581" s="382" t="s">
        <v>286</v>
      </c>
      <c r="K581" s="418" t="s">
        <v>30</v>
      </c>
      <c r="L581" s="377" t="s">
        <v>579</v>
      </c>
      <c r="M581" s="385" t="s">
        <v>580</v>
      </c>
      <c r="N581" s="512"/>
      <c r="O581" s="138"/>
      <c r="P581" s="510"/>
      <c r="Q581" s="510"/>
    </row>
    <row r="582" spans="1:17" s="511" customFormat="1" ht="12">
      <c r="A582" s="387" t="s">
        <v>643</v>
      </c>
      <c r="B582" s="399"/>
      <c r="C582" s="399"/>
      <c r="D582" s="399"/>
      <c r="E582" s="382" t="s">
        <v>644</v>
      </c>
      <c r="F582" s="382" t="s">
        <v>638</v>
      </c>
      <c r="G582" s="382"/>
      <c r="H582" s="382" t="s">
        <v>119</v>
      </c>
      <c r="I582" s="304">
        <v>0</v>
      </c>
      <c r="J582" s="382" t="s">
        <v>286</v>
      </c>
      <c r="K582" s="418" t="s">
        <v>30</v>
      </c>
      <c r="L582" s="377" t="s">
        <v>579</v>
      </c>
      <c r="M582" s="385" t="s">
        <v>580</v>
      </c>
      <c r="N582" s="512"/>
      <c r="O582" s="138"/>
      <c r="P582" s="510"/>
      <c r="Q582" s="510"/>
    </row>
    <row r="583" spans="1:17" s="511" customFormat="1" ht="12">
      <c r="A583" s="387" t="s">
        <v>645</v>
      </c>
      <c r="B583" s="399"/>
      <c r="C583" s="399"/>
      <c r="D583" s="399"/>
      <c r="E583" s="382" t="s">
        <v>644</v>
      </c>
      <c r="F583" s="382" t="s">
        <v>638</v>
      </c>
      <c r="G583" s="382"/>
      <c r="H583" s="382" t="s">
        <v>119</v>
      </c>
      <c r="I583" s="304">
        <v>0</v>
      </c>
      <c r="J583" s="382" t="s">
        <v>286</v>
      </c>
      <c r="K583" s="418" t="s">
        <v>30</v>
      </c>
      <c r="L583" s="377" t="s">
        <v>579</v>
      </c>
      <c r="M583" s="385" t="s">
        <v>580</v>
      </c>
      <c r="N583" s="512"/>
      <c r="O583" s="138"/>
      <c r="P583" s="510"/>
      <c r="Q583" s="510"/>
    </row>
    <row r="584" spans="1:17" s="511" customFormat="1" ht="12">
      <c r="A584" s="387" t="s">
        <v>646</v>
      </c>
      <c r="B584" s="399"/>
      <c r="C584" s="399"/>
      <c r="D584" s="399"/>
      <c r="E584" s="382" t="s">
        <v>647</v>
      </c>
      <c r="F584" s="382" t="s">
        <v>638</v>
      </c>
      <c r="G584" s="382"/>
      <c r="H584" s="382" t="s">
        <v>119</v>
      </c>
      <c r="I584" s="304">
        <v>0</v>
      </c>
      <c r="J584" s="382" t="s">
        <v>286</v>
      </c>
      <c r="K584" s="418" t="s">
        <v>30</v>
      </c>
      <c r="L584" s="377" t="s">
        <v>579</v>
      </c>
      <c r="M584" s="385" t="s">
        <v>580</v>
      </c>
      <c r="N584" s="512"/>
      <c r="O584" s="138"/>
      <c r="P584" s="510"/>
      <c r="Q584" s="510"/>
    </row>
    <row r="585" spans="1:17" s="511" customFormat="1" ht="12">
      <c r="A585" s="205"/>
      <c r="B585" s="399"/>
      <c r="C585" s="399"/>
      <c r="D585" s="399"/>
      <c r="E585" s="380" t="s">
        <v>648</v>
      </c>
      <c r="F585" s="361"/>
      <c r="G585" s="268"/>
      <c r="H585" s="362"/>
      <c r="I585" s="238"/>
      <c r="J585" s="362"/>
      <c r="K585" s="238"/>
      <c r="L585" s="86"/>
      <c r="M585" s="86"/>
      <c r="N585" s="512"/>
      <c r="O585" s="240"/>
      <c r="P585" s="510"/>
      <c r="Q585" s="510"/>
    </row>
    <row r="586" spans="1:17" s="511" customFormat="1" ht="12">
      <c r="A586" s="205"/>
      <c r="B586" s="399"/>
      <c r="C586" s="399"/>
      <c r="D586" s="399"/>
      <c r="E586" s="361" t="s">
        <v>649</v>
      </c>
      <c r="F586" s="361"/>
      <c r="G586" s="268"/>
      <c r="H586" s="362"/>
      <c r="I586" s="238"/>
      <c r="J586" s="362"/>
      <c r="K586" s="238"/>
      <c r="L586" s="86"/>
      <c r="M586" s="86"/>
      <c r="N586" s="512"/>
      <c r="O586" s="240"/>
      <c r="P586" s="510"/>
      <c r="Q586" s="510"/>
    </row>
    <row r="587" spans="1:17" s="511" customFormat="1" ht="12">
      <c r="A587" s="205"/>
      <c r="B587" s="399"/>
      <c r="C587" s="399"/>
      <c r="D587" s="399"/>
      <c r="E587" s="361"/>
      <c r="F587" s="361"/>
      <c r="G587" s="268"/>
      <c r="H587" s="362"/>
      <c r="I587" s="238"/>
      <c r="J587" s="362"/>
      <c r="K587" s="238"/>
      <c r="L587" s="86"/>
      <c r="M587" s="86"/>
      <c r="N587" s="512"/>
      <c r="O587" s="240"/>
      <c r="P587" s="510"/>
      <c r="Q587" s="510"/>
    </row>
    <row r="588" spans="1:17" s="511" customFormat="1" ht="12">
      <c r="A588" s="378" t="s">
        <v>650</v>
      </c>
      <c r="B588" s="399"/>
      <c r="C588" s="399"/>
      <c r="D588" s="399"/>
      <c r="E588" s="365"/>
      <c r="F588" s="380"/>
      <c r="G588" s="230"/>
      <c r="H588" s="134"/>
      <c r="I588" s="238"/>
      <c r="J588" s="362"/>
      <c r="K588" s="317"/>
      <c r="L588" s="86"/>
      <c r="M588" s="86"/>
      <c r="N588" s="512"/>
      <c r="O588" s="240"/>
      <c r="P588" s="510"/>
      <c r="Q588" s="510"/>
    </row>
    <row r="589" spans="1:17" s="511" customFormat="1" ht="12">
      <c r="A589" s="387" t="s">
        <v>651</v>
      </c>
      <c r="B589" s="399"/>
      <c r="C589" s="399"/>
      <c r="D589" s="399"/>
      <c r="E589" s="382" t="s">
        <v>652</v>
      </c>
      <c r="F589" s="382"/>
      <c r="G589" s="382"/>
      <c r="H589" s="382" t="s">
        <v>119</v>
      </c>
      <c r="I589" s="304">
        <v>0</v>
      </c>
      <c r="J589" s="382" t="s">
        <v>286</v>
      </c>
      <c r="K589" s="418" t="s">
        <v>30</v>
      </c>
      <c r="L589" s="377" t="s">
        <v>579</v>
      </c>
      <c r="M589" s="385" t="s">
        <v>580</v>
      </c>
      <c r="N589" s="512"/>
      <c r="O589" s="138"/>
      <c r="P589" s="510"/>
      <c r="Q589" s="510"/>
    </row>
    <row r="590" spans="1:17" s="511" customFormat="1" ht="12">
      <c r="A590" s="387" t="s">
        <v>653</v>
      </c>
      <c r="B590" s="399"/>
      <c r="C590" s="399"/>
      <c r="D590" s="399"/>
      <c r="E590" s="382" t="s">
        <v>594</v>
      </c>
      <c r="F590" s="382"/>
      <c r="G590" s="382"/>
      <c r="H590" s="382" t="s">
        <v>119</v>
      </c>
      <c r="I590" s="304">
        <v>0</v>
      </c>
      <c r="J590" s="382" t="s">
        <v>286</v>
      </c>
      <c r="K590" s="418" t="s">
        <v>30</v>
      </c>
      <c r="L590" s="377" t="s">
        <v>579</v>
      </c>
      <c r="M590" s="385" t="s">
        <v>580</v>
      </c>
      <c r="N590" s="512"/>
      <c r="O590" s="138"/>
      <c r="P590" s="510"/>
      <c r="Q590" s="510"/>
    </row>
    <row r="591" spans="1:17" s="511" customFormat="1" ht="12">
      <c r="A591" s="387" t="s">
        <v>654</v>
      </c>
      <c r="B591" s="399"/>
      <c r="C591" s="399"/>
      <c r="D591" s="399"/>
      <c r="E591" s="382" t="s">
        <v>655</v>
      </c>
      <c r="F591" s="382"/>
      <c r="G591" s="382"/>
      <c r="H591" s="382" t="s">
        <v>119</v>
      </c>
      <c r="I591" s="304">
        <v>0</v>
      </c>
      <c r="J591" s="382" t="s">
        <v>286</v>
      </c>
      <c r="K591" s="418" t="s">
        <v>30</v>
      </c>
      <c r="L591" s="377" t="s">
        <v>579</v>
      </c>
      <c r="M591" s="385" t="s">
        <v>580</v>
      </c>
      <c r="N591" s="512"/>
      <c r="O591" s="138"/>
      <c r="P591" s="510"/>
      <c r="Q591" s="510"/>
    </row>
    <row r="592" spans="1:17" s="511" customFormat="1" ht="12">
      <c r="A592" s="387" t="s">
        <v>656</v>
      </c>
      <c r="B592" s="399"/>
      <c r="C592" s="399"/>
      <c r="D592" s="399"/>
      <c r="E592" s="382" t="s">
        <v>657</v>
      </c>
      <c r="F592" s="382"/>
      <c r="G592" s="382"/>
      <c r="H592" s="382" t="s">
        <v>119</v>
      </c>
      <c r="I592" s="304">
        <v>0</v>
      </c>
      <c r="J592" s="382" t="s">
        <v>286</v>
      </c>
      <c r="K592" s="418" t="s">
        <v>30</v>
      </c>
      <c r="L592" s="377" t="s">
        <v>579</v>
      </c>
      <c r="M592" s="385" t="s">
        <v>580</v>
      </c>
      <c r="N592" s="512"/>
      <c r="O592" s="138"/>
      <c r="P592" s="510"/>
      <c r="Q592" s="510"/>
    </row>
    <row r="593" spans="1:17" s="511" customFormat="1" ht="12">
      <c r="A593" s="387" t="s">
        <v>658</v>
      </c>
      <c r="B593" s="399"/>
      <c r="C593" s="399"/>
      <c r="D593" s="399"/>
      <c r="E593" s="382" t="s">
        <v>659</v>
      </c>
      <c r="F593" s="382"/>
      <c r="G593" s="382"/>
      <c r="H593" s="382" t="s">
        <v>119</v>
      </c>
      <c r="I593" s="304">
        <v>0</v>
      </c>
      <c r="J593" s="382" t="s">
        <v>286</v>
      </c>
      <c r="K593" s="418" t="s">
        <v>30</v>
      </c>
      <c r="L593" s="377" t="s">
        <v>579</v>
      </c>
      <c r="M593" s="385" t="s">
        <v>580</v>
      </c>
      <c r="N593" s="512"/>
      <c r="O593" s="138"/>
      <c r="P593" s="510"/>
      <c r="Q593" s="510"/>
    </row>
    <row r="594" spans="1:17" s="511" customFormat="1" ht="12">
      <c r="A594" s="202"/>
      <c r="B594" s="399"/>
      <c r="C594" s="399"/>
      <c r="D594" s="399"/>
      <c r="E594" s="365" t="s">
        <v>660</v>
      </c>
      <c r="F594" s="11"/>
      <c r="G594" s="268"/>
      <c r="H594" s="11"/>
      <c r="I594" s="513"/>
      <c r="J594" s="362"/>
      <c r="K594" s="238"/>
      <c r="L594" s="86"/>
      <c r="M594" s="86"/>
      <c r="N594" s="512"/>
      <c r="O594" s="240"/>
      <c r="P594" s="510"/>
      <c r="Q594" s="510"/>
    </row>
    <row r="595" spans="1:17" s="511" customFormat="1" ht="12">
      <c r="A595" s="202"/>
      <c r="B595" s="399"/>
      <c r="C595" s="399"/>
      <c r="D595" s="399"/>
      <c r="E595" s="365" t="s">
        <v>661</v>
      </c>
      <c r="F595" s="134"/>
      <c r="G595" s="390"/>
      <c r="H595" s="362"/>
      <c r="I595" s="238"/>
      <c r="J595" s="132"/>
      <c r="K595" s="301"/>
      <c r="L595" s="86"/>
      <c r="M595" s="86"/>
      <c r="N595" s="512"/>
      <c r="O595" s="240"/>
      <c r="P595" s="510"/>
      <c r="Q595" s="510"/>
    </row>
    <row r="596" spans="1:17" s="511" customFormat="1" ht="12">
      <c r="A596" s="202"/>
      <c r="B596" s="399"/>
      <c r="C596" s="399"/>
      <c r="D596" s="399"/>
      <c r="E596" s="365"/>
      <c r="F596" s="134"/>
      <c r="G596" s="390"/>
      <c r="H596" s="362"/>
      <c r="I596" s="238"/>
      <c r="J596" s="132"/>
      <c r="K596" s="301"/>
      <c r="L596" s="86"/>
      <c r="M596" s="86"/>
      <c r="N596" s="512"/>
      <c r="O596" s="240"/>
      <c r="P596" s="510"/>
      <c r="Q596" s="510"/>
    </row>
    <row r="597" spans="1:17" s="511" customFormat="1" ht="12">
      <c r="A597" s="378" t="s">
        <v>662</v>
      </c>
      <c r="B597" s="399"/>
      <c r="C597" s="399"/>
      <c r="D597" s="399"/>
      <c r="E597" s="365"/>
      <c r="F597" s="380"/>
      <c r="G597" s="268"/>
      <c r="H597" s="134"/>
      <c r="I597" s="238"/>
      <c r="J597" s="362"/>
      <c r="K597" s="238"/>
      <c r="L597" s="86"/>
      <c r="M597" s="86"/>
      <c r="N597" s="512"/>
      <c r="O597" s="240"/>
      <c r="P597" s="510"/>
      <c r="Q597" s="510"/>
    </row>
    <row r="598" spans="1:17" s="511" customFormat="1" ht="12">
      <c r="A598" s="387" t="s">
        <v>651</v>
      </c>
      <c r="B598" s="399"/>
      <c r="C598" s="399"/>
      <c r="D598" s="399"/>
      <c r="E598" s="382" t="s">
        <v>663</v>
      </c>
      <c r="F598" s="382"/>
      <c r="G598" s="382"/>
      <c r="H598" s="382" t="s">
        <v>119</v>
      </c>
      <c r="I598" s="304">
        <v>0</v>
      </c>
      <c r="J598" s="382" t="s">
        <v>286</v>
      </c>
      <c r="K598" s="418" t="s">
        <v>30</v>
      </c>
      <c r="L598" s="377" t="s">
        <v>579</v>
      </c>
      <c r="M598" s="385" t="s">
        <v>580</v>
      </c>
      <c r="N598" s="512"/>
      <c r="O598" s="138"/>
      <c r="P598" s="510"/>
      <c r="Q598" s="510"/>
    </row>
    <row r="599" spans="1:17" s="511" customFormat="1" ht="12">
      <c r="A599" s="387" t="s">
        <v>653</v>
      </c>
      <c r="B599" s="399"/>
      <c r="C599" s="399"/>
      <c r="D599" s="399"/>
      <c r="E599" s="382" t="s">
        <v>594</v>
      </c>
      <c r="F599" s="382"/>
      <c r="G599" s="382"/>
      <c r="H599" s="382" t="s">
        <v>119</v>
      </c>
      <c r="I599" s="304">
        <v>0</v>
      </c>
      <c r="J599" s="382" t="s">
        <v>286</v>
      </c>
      <c r="K599" s="418" t="s">
        <v>30</v>
      </c>
      <c r="L599" s="377" t="s">
        <v>579</v>
      </c>
      <c r="M599" s="385" t="s">
        <v>580</v>
      </c>
      <c r="N599" s="512"/>
      <c r="O599" s="138"/>
      <c r="P599" s="510"/>
      <c r="Q599" s="510"/>
    </row>
    <row r="600" spans="1:17" s="511" customFormat="1" ht="12">
      <c r="A600" s="387" t="s">
        <v>664</v>
      </c>
      <c r="B600" s="399"/>
      <c r="C600" s="399"/>
      <c r="D600" s="399"/>
      <c r="E600" s="382" t="s">
        <v>655</v>
      </c>
      <c r="F600" s="382"/>
      <c r="G600" s="382"/>
      <c r="H600" s="382" t="s">
        <v>119</v>
      </c>
      <c r="I600" s="304">
        <v>0</v>
      </c>
      <c r="J600" s="382" t="s">
        <v>286</v>
      </c>
      <c r="K600" s="418" t="s">
        <v>30</v>
      </c>
      <c r="L600" s="377" t="s">
        <v>579</v>
      </c>
      <c r="M600" s="385" t="s">
        <v>580</v>
      </c>
      <c r="N600" s="512"/>
      <c r="O600" s="138"/>
      <c r="P600" s="510"/>
      <c r="Q600" s="510"/>
    </row>
    <row r="601" spans="1:17" s="511" customFormat="1" ht="12">
      <c r="A601" s="387" t="s">
        <v>656</v>
      </c>
      <c r="B601" s="399"/>
      <c r="C601" s="399"/>
      <c r="D601" s="399"/>
      <c r="E601" s="382" t="s">
        <v>657</v>
      </c>
      <c r="F601" s="382"/>
      <c r="G601" s="382"/>
      <c r="H601" s="382" t="s">
        <v>119</v>
      </c>
      <c r="I601" s="304">
        <v>0</v>
      </c>
      <c r="J601" s="382" t="s">
        <v>286</v>
      </c>
      <c r="K601" s="418" t="s">
        <v>30</v>
      </c>
      <c r="L601" s="377" t="s">
        <v>579</v>
      </c>
      <c r="M601" s="385" t="s">
        <v>580</v>
      </c>
      <c r="N601" s="512"/>
      <c r="O601" s="138"/>
      <c r="P601" s="510"/>
      <c r="Q601" s="510"/>
    </row>
    <row r="602" spans="1:17" s="511" customFormat="1" ht="12">
      <c r="A602" s="387" t="s">
        <v>658</v>
      </c>
      <c r="B602" s="399"/>
      <c r="C602" s="399"/>
      <c r="D602" s="399"/>
      <c r="E602" s="382" t="s">
        <v>665</v>
      </c>
      <c r="F602" s="382"/>
      <c r="G602" s="382"/>
      <c r="H602" s="382" t="s">
        <v>119</v>
      </c>
      <c r="I602" s="304">
        <v>0</v>
      </c>
      <c r="J602" s="382" t="s">
        <v>286</v>
      </c>
      <c r="K602" s="418" t="s">
        <v>30</v>
      </c>
      <c r="L602" s="377" t="s">
        <v>579</v>
      </c>
      <c r="M602" s="385" t="s">
        <v>580</v>
      </c>
      <c r="N602" s="512"/>
      <c r="O602" s="138"/>
      <c r="P602" s="510"/>
      <c r="Q602" s="510"/>
    </row>
    <row r="603" spans="1:17" s="511" customFormat="1" ht="12">
      <c r="A603" s="202"/>
      <c r="B603" s="399"/>
      <c r="C603" s="399"/>
      <c r="D603" s="399"/>
      <c r="E603" s="365" t="s">
        <v>660</v>
      </c>
      <c r="F603" s="134"/>
      <c r="G603" s="390"/>
      <c r="H603" s="362"/>
      <c r="I603" s="238"/>
      <c r="J603" s="132"/>
      <c r="K603" s="301"/>
      <c r="L603" s="86"/>
      <c r="M603" s="86"/>
      <c r="N603" s="512"/>
      <c r="O603" s="240"/>
      <c r="P603" s="510"/>
      <c r="Q603" s="510"/>
    </row>
    <row r="604" spans="1:17" s="511" customFormat="1" ht="12">
      <c r="A604" s="202"/>
      <c r="B604" s="399"/>
      <c r="C604" s="399"/>
      <c r="D604" s="399"/>
      <c r="E604" s="365" t="s">
        <v>666</v>
      </c>
      <c r="F604" s="134"/>
      <c r="G604" s="390"/>
      <c r="H604" s="362"/>
      <c r="I604" s="238"/>
      <c r="J604" s="132"/>
      <c r="K604" s="301"/>
      <c r="L604" s="86"/>
      <c r="M604" s="86"/>
      <c r="N604" s="512"/>
      <c r="O604" s="240"/>
      <c r="P604" s="510"/>
      <c r="Q604" s="510"/>
    </row>
    <row r="605" spans="1:17" s="511" customFormat="1" ht="12">
      <c r="A605" s="202"/>
      <c r="B605" s="399"/>
      <c r="C605" s="399"/>
      <c r="D605" s="399"/>
      <c r="E605" s="365"/>
      <c r="F605" s="134"/>
      <c r="G605" s="390"/>
      <c r="H605" s="362"/>
      <c r="I605" s="238"/>
      <c r="J605" s="132"/>
      <c r="K605" s="301"/>
      <c r="L605" s="86"/>
      <c r="M605" s="86"/>
      <c r="N605" s="512"/>
      <c r="O605" s="240"/>
      <c r="P605" s="510"/>
      <c r="Q605" s="510"/>
    </row>
    <row r="606" spans="1:17" s="511" customFormat="1" ht="12">
      <c r="A606" s="378" t="s">
        <v>667</v>
      </c>
      <c r="B606" s="399"/>
      <c r="C606" s="399"/>
      <c r="D606" s="399"/>
      <c r="E606" s="514"/>
      <c r="F606" s="134"/>
      <c r="G606" s="390"/>
      <c r="H606" s="362"/>
      <c r="I606" s="238"/>
      <c r="J606" s="132"/>
      <c r="K606" s="301"/>
      <c r="L606" s="86"/>
      <c r="M606" s="86"/>
      <c r="N606" s="512"/>
      <c r="O606" s="240"/>
      <c r="P606" s="510"/>
      <c r="Q606" s="510"/>
    </row>
    <row r="607" spans="1:17" s="511" customFormat="1" ht="26.25" customHeight="1">
      <c r="A607" s="387" t="s">
        <v>668</v>
      </c>
      <c r="B607" s="387"/>
      <c r="C607" s="387"/>
      <c r="D607" s="387"/>
      <c r="E607" s="382" t="s">
        <v>669</v>
      </c>
      <c r="F607" s="382" t="s">
        <v>670</v>
      </c>
      <c r="G607" s="382"/>
      <c r="H607" s="382">
        <v>1</v>
      </c>
      <c r="I607" s="304">
        <v>0</v>
      </c>
      <c r="J607" s="382" t="s">
        <v>671</v>
      </c>
      <c r="K607" s="418" t="s">
        <v>30</v>
      </c>
      <c r="L607" s="377" t="s">
        <v>579</v>
      </c>
      <c r="M607" s="385" t="s">
        <v>580</v>
      </c>
      <c r="N607" s="512"/>
      <c r="O607" s="138"/>
      <c r="P607" s="510"/>
      <c r="Q607" s="510"/>
    </row>
    <row r="608" spans="1:17" s="511" customFormat="1" ht="15" customHeight="1">
      <c r="A608" s="387" t="s">
        <v>672</v>
      </c>
      <c r="B608" s="387"/>
      <c r="C608" s="387"/>
      <c r="D608" s="387"/>
      <c r="E608" s="382" t="s">
        <v>673</v>
      </c>
      <c r="F608" s="382" t="s">
        <v>674</v>
      </c>
      <c r="G608" s="382"/>
      <c r="H608" s="382" t="s">
        <v>119</v>
      </c>
      <c r="I608" s="304">
        <v>0</v>
      </c>
      <c r="J608" s="382" t="s">
        <v>594</v>
      </c>
      <c r="K608" s="418" t="s">
        <v>30</v>
      </c>
      <c r="L608" s="377" t="s">
        <v>579</v>
      </c>
      <c r="M608" s="385" t="s">
        <v>580</v>
      </c>
      <c r="N608" s="512"/>
      <c r="O608" s="138"/>
      <c r="P608" s="510"/>
      <c r="Q608" s="510"/>
    </row>
    <row r="609" spans="1:17" s="511" customFormat="1" ht="12">
      <c r="A609" s="387" t="s">
        <v>675</v>
      </c>
      <c r="B609" s="387"/>
      <c r="C609" s="387"/>
      <c r="D609" s="387"/>
      <c r="E609" s="382" t="s">
        <v>676</v>
      </c>
      <c r="F609" s="382" t="s">
        <v>674</v>
      </c>
      <c r="G609" s="382"/>
      <c r="H609" s="382" t="s">
        <v>286</v>
      </c>
      <c r="I609" s="304">
        <v>0</v>
      </c>
      <c r="J609" s="382" t="s">
        <v>594</v>
      </c>
      <c r="K609" s="418" t="s">
        <v>30</v>
      </c>
      <c r="L609" s="377" t="s">
        <v>579</v>
      </c>
      <c r="M609" s="385" t="s">
        <v>580</v>
      </c>
      <c r="N609" s="512"/>
      <c r="O609" s="138"/>
      <c r="P609" s="510"/>
      <c r="Q609" s="510"/>
    </row>
    <row r="610" spans="1:17" s="511" customFormat="1" ht="12">
      <c r="A610" s="201"/>
      <c r="B610" s="399"/>
      <c r="C610" s="399"/>
      <c r="D610" s="399"/>
      <c r="E610" s="132" t="s">
        <v>677</v>
      </c>
      <c r="F610" s="514"/>
      <c r="G610" s="275"/>
      <c r="H610" s="276"/>
      <c r="I610" s="346"/>
      <c r="J610" s="1"/>
      <c r="K610" s="305"/>
      <c r="L610" s="86"/>
      <c r="M610" s="86"/>
      <c r="N610" s="512"/>
      <c r="O610" s="240"/>
      <c r="P610" s="510"/>
      <c r="Q610" s="510"/>
    </row>
    <row r="611" spans="1:17" s="511" customFormat="1" ht="12">
      <c r="A611" s="203"/>
      <c r="B611" s="399"/>
      <c r="C611" s="399"/>
      <c r="D611" s="399"/>
      <c r="E611" s="207" t="s">
        <v>678</v>
      </c>
      <c r="F611" s="514"/>
      <c r="G611" s="275"/>
      <c r="H611" s="276"/>
      <c r="I611" s="346"/>
      <c r="J611" s="1"/>
      <c r="K611" s="305"/>
      <c r="L611" s="86"/>
      <c r="M611" s="86"/>
      <c r="N611" s="512"/>
      <c r="O611" s="240"/>
      <c r="P611" s="510"/>
      <c r="Q611" s="510"/>
    </row>
    <row r="612" spans="1:17" s="511" customFormat="1" ht="12">
      <c r="A612" s="203"/>
      <c r="B612" s="399"/>
      <c r="C612" s="399"/>
      <c r="D612" s="399"/>
      <c r="E612" s="207"/>
      <c r="F612" s="514"/>
      <c r="G612" s="275"/>
      <c r="H612" s="276"/>
      <c r="I612" s="346"/>
      <c r="J612" s="1"/>
      <c r="K612" s="305"/>
      <c r="L612" s="86"/>
      <c r="M612" s="86"/>
      <c r="N612" s="512"/>
      <c r="O612" s="240"/>
      <c r="P612" s="510"/>
      <c r="Q612" s="510"/>
    </row>
    <row r="613" spans="1:17" s="511" customFormat="1" ht="12">
      <c r="A613" s="378" t="s">
        <v>679</v>
      </c>
      <c r="B613" s="399"/>
      <c r="C613" s="399"/>
      <c r="D613" s="399"/>
      <c r="E613" s="365"/>
      <c r="F613" s="361"/>
      <c r="G613" s="269"/>
      <c r="H613" s="146"/>
      <c r="I613" s="343"/>
      <c r="J613" s="363"/>
      <c r="K613" s="313"/>
      <c r="L613" s="86"/>
      <c r="M613" s="86"/>
      <c r="N613" s="512"/>
      <c r="O613" s="240"/>
      <c r="P613" s="510"/>
      <c r="Q613" s="510"/>
    </row>
    <row r="614" spans="1:17" s="511" customFormat="1" ht="12">
      <c r="A614" s="387" t="s">
        <v>680</v>
      </c>
      <c r="B614" s="399"/>
      <c r="C614" s="399"/>
      <c r="D614" s="399"/>
      <c r="E614" s="382" t="s">
        <v>681</v>
      </c>
      <c r="F614" s="382" t="s">
        <v>682</v>
      </c>
      <c r="G614" s="382">
        <v>0</v>
      </c>
      <c r="H614" s="382" t="s">
        <v>683</v>
      </c>
      <c r="I614" s="304">
        <v>0</v>
      </c>
      <c r="J614" s="382" t="s">
        <v>683</v>
      </c>
      <c r="K614" s="418" t="s">
        <v>30</v>
      </c>
      <c r="L614" s="377" t="s">
        <v>579</v>
      </c>
      <c r="M614" s="385" t="s">
        <v>580</v>
      </c>
      <c r="N614" s="512"/>
      <c r="O614" s="138"/>
      <c r="P614" s="510"/>
      <c r="Q614" s="510"/>
    </row>
    <row r="615" spans="1:17" s="511" customFormat="1" ht="12">
      <c r="A615" s="387" t="s">
        <v>684</v>
      </c>
      <c r="B615" s="399"/>
      <c r="C615" s="399"/>
      <c r="D615" s="399"/>
      <c r="E615" s="382" t="s">
        <v>681</v>
      </c>
      <c r="F615" s="382" t="s">
        <v>682</v>
      </c>
      <c r="G615" s="382">
        <v>0</v>
      </c>
      <c r="H615" s="382" t="s">
        <v>685</v>
      </c>
      <c r="I615" s="304">
        <v>0</v>
      </c>
      <c r="J615" s="382" t="s">
        <v>686</v>
      </c>
      <c r="K615" s="418" t="s">
        <v>30</v>
      </c>
      <c r="L615" s="377" t="s">
        <v>579</v>
      </c>
      <c r="M615" s="385" t="s">
        <v>580</v>
      </c>
      <c r="N615" s="512"/>
      <c r="O615" s="138"/>
      <c r="P615" s="510"/>
      <c r="Q615" s="510"/>
    </row>
    <row r="616" spans="1:17" s="511" customFormat="1" ht="12">
      <c r="A616" s="387" t="s">
        <v>687</v>
      </c>
      <c r="B616" s="399"/>
      <c r="C616" s="399"/>
      <c r="D616" s="399"/>
      <c r="E616" s="382" t="s">
        <v>681</v>
      </c>
      <c r="F616" s="382" t="s">
        <v>682</v>
      </c>
      <c r="G616" s="382">
        <v>0</v>
      </c>
      <c r="H616" s="382">
        <v>1</v>
      </c>
      <c r="I616" s="304">
        <v>0</v>
      </c>
      <c r="J616" s="382" t="s">
        <v>119</v>
      </c>
      <c r="K616" s="418" t="s">
        <v>30</v>
      </c>
      <c r="L616" s="377" t="s">
        <v>579</v>
      </c>
      <c r="M616" s="385" t="s">
        <v>580</v>
      </c>
      <c r="N616" s="512"/>
      <c r="O616" s="138"/>
      <c r="P616" s="510"/>
      <c r="Q616" s="510"/>
    </row>
    <row r="617" spans="1:17" s="511" customFormat="1" ht="12">
      <c r="A617" s="201"/>
      <c r="B617" s="399"/>
      <c r="C617" s="399"/>
      <c r="D617" s="399"/>
      <c r="E617" s="45" t="s">
        <v>688</v>
      </c>
      <c r="F617" s="514"/>
      <c r="G617" s="268"/>
      <c r="H617" s="134"/>
      <c r="I617" s="347"/>
      <c r="J617" s="362"/>
      <c r="K617" s="238"/>
      <c r="L617" s="86"/>
      <c r="M617" s="86"/>
      <c r="N617" s="512"/>
      <c r="O617" s="240"/>
      <c r="P617" s="510"/>
      <c r="Q617" s="510"/>
    </row>
    <row r="618" spans="1:17" s="511" customFormat="1" ht="12">
      <c r="A618" s="205"/>
      <c r="B618" s="399"/>
      <c r="C618" s="399"/>
      <c r="D618" s="399"/>
      <c r="E618" s="45" t="s">
        <v>689</v>
      </c>
      <c r="F618" s="514"/>
      <c r="G618" s="267"/>
      <c r="H618" s="277"/>
      <c r="I618" s="344"/>
      <c r="J618" s="132"/>
      <c r="K618" s="238"/>
      <c r="L618" s="86"/>
      <c r="M618" s="86"/>
      <c r="N618" s="512"/>
      <c r="O618" s="240"/>
      <c r="P618" s="510"/>
      <c r="Q618" s="510"/>
    </row>
    <row r="619" spans="1:17" s="511" customFormat="1" ht="12">
      <c r="A619" s="205"/>
      <c r="B619" s="399"/>
      <c r="C619" s="399"/>
      <c r="D619" s="399"/>
      <c r="E619" s="45" t="s">
        <v>690</v>
      </c>
      <c r="F619" s="514"/>
      <c r="G619" s="267"/>
      <c r="H619" s="277"/>
      <c r="I619" s="344"/>
      <c r="J619" s="132"/>
      <c r="K619" s="238"/>
      <c r="L619" s="86"/>
      <c r="M619" s="86"/>
      <c r="N619" s="512"/>
      <c r="O619" s="240"/>
      <c r="P619" s="510"/>
      <c r="Q619" s="510"/>
    </row>
    <row r="620" spans="1:17" s="511" customFormat="1" ht="12">
      <c r="A620" s="203"/>
      <c r="B620" s="399"/>
      <c r="C620" s="399"/>
      <c r="D620" s="399"/>
      <c r="E620" s="380"/>
      <c r="F620" s="514"/>
      <c r="G620" s="268"/>
      <c r="H620" s="134"/>
      <c r="I620" s="347"/>
      <c r="J620" s="362"/>
      <c r="K620" s="238"/>
      <c r="L620" s="86"/>
      <c r="M620" s="86"/>
      <c r="N620" s="512"/>
      <c r="O620" s="240"/>
      <c r="P620" s="510"/>
      <c r="Q620" s="510"/>
    </row>
    <row r="621" spans="1:17" s="511" customFormat="1" ht="12">
      <c r="A621" s="378" t="s">
        <v>691</v>
      </c>
      <c r="B621" s="399"/>
      <c r="C621" s="399"/>
      <c r="D621" s="399"/>
      <c r="E621" s="365"/>
      <c r="F621" s="132"/>
      <c r="G621" s="267"/>
      <c r="H621" s="277"/>
      <c r="I621" s="344"/>
      <c r="J621" s="132"/>
      <c r="K621" s="238"/>
      <c r="L621" s="86"/>
      <c r="M621" s="86"/>
      <c r="N621" s="512"/>
      <c r="O621" s="240"/>
      <c r="P621" s="510"/>
      <c r="Q621" s="510"/>
    </row>
    <row r="622" spans="1:17" s="511" customFormat="1" ht="12">
      <c r="A622" s="387" t="s">
        <v>692</v>
      </c>
      <c r="B622" s="399"/>
      <c r="C622" s="399"/>
      <c r="D622" s="399"/>
      <c r="E622" s="382" t="s">
        <v>693</v>
      </c>
      <c r="F622" s="382" t="s">
        <v>694</v>
      </c>
      <c r="G622" s="382"/>
      <c r="H622" s="382" t="s">
        <v>695</v>
      </c>
      <c r="I622" s="304">
        <v>0</v>
      </c>
      <c r="J622" s="382" t="s">
        <v>696</v>
      </c>
      <c r="K622" s="418" t="s">
        <v>30</v>
      </c>
      <c r="L622" s="377" t="s">
        <v>579</v>
      </c>
      <c r="M622" s="385" t="s">
        <v>580</v>
      </c>
      <c r="N622" s="512"/>
      <c r="O622" s="138"/>
      <c r="P622" s="510"/>
      <c r="Q622" s="510"/>
    </row>
    <row r="623" spans="1:17" s="511" customFormat="1" ht="12">
      <c r="A623" s="387" t="s">
        <v>697</v>
      </c>
      <c r="B623" s="399"/>
      <c r="C623" s="399"/>
      <c r="D623" s="399"/>
      <c r="E623" s="382" t="s">
        <v>693</v>
      </c>
      <c r="F623" s="382" t="s">
        <v>694</v>
      </c>
      <c r="G623" s="382"/>
      <c r="H623" s="382" t="s">
        <v>286</v>
      </c>
      <c r="I623" s="304">
        <v>0</v>
      </c>
      <c r="J623" s="382" t="s">
        <v>286</v>
      </c>
      <c r="K623" s="418" t="s">
        <v>30</v>
      </c>
      <c r="L623" s="377" t="s">
        <v>579</v>
      </c>
      <c r="M623" s="385" t="s">
        <v>580</v>
      </c>
      <c r="N623" s="512"/>
      <c r="O623" s="138"/>
      <c r="P623" s="510"/>
      <c r="Q623" s="510"/>
    </row>
    <row r="624" spans="1:17" s="511" customFormat="1" ht="12">
      <c r="A624" s="206"/>
      <c r="B624" s="399"/>
      <c r="C624" s="399"/>
      <c r="D624" s="399"/>
      <c r="E624" s="132" t="s">
        <v>698</v>
      </c>
      <c r="F624" s="514"/>
      <c r="G624" s="267"/>
      <c r="H624" s="277"/>
      <c r="I624" s="344"/>
      <c r="J624" s="132"/>
      <c r="K624" s="301"/>
      <c r="L624" s="86"/>
      <c r="M624" s="86"/>
      <c r="N624" s="512"/>
      <c r="O624" s="240"/>
      <c r="P624" s="510"/>
      <c r="Q624" s="510"/>
    </row>
    <row r="625" spans="1:17" s="511" customFormat="1" ht="12">
      <c r="A625" s="206"/>
      <c r="B625" s="399"/>
      <c r="C625" s="399"/>
      <c r="D625" s="399"/>
      <c r="E625" s="207" t="s">
        <v>699</v>
      </c>
      <c r="F625" s="514"/>
      <c r="G625" s="278"/>
      <c r="H625" s="132"/>
      <c r="I625" s="301"/>
      <c r="J625" s="132"/>
      <c r="K625" s="301"/>
      <c r="L625" s="86"/>
      <c r="M625" s="86"/>
      <c r="N625" s="512"/>
      <c r="O625" s="240"/>
      <c r="P625" s="510"/>
      <c r="Q625" s="510"/>
    </row>
    <row r="626" spans="1:17" s="511" customFormat="1" ht="12">
      <c r="A626" s="206"/>
      <c r="B626" s="399"/>
      <c r="C626" s="399"/>
      <c r="D626" s="399"/>
      <c r="E626" s="365"/>
      <c r="F626" s="132"/>
      <c r="G626" s="267"/>
      <c r="H626" s="132"/>
      <c r="I626" s="301"/>
      <c r="J626" s="132"/>
      <c r="K626" s="301"/>
      <c r="L626" s="86"/>
      <c r="M626" s="86"/>
      <c r="N626" s="512"/>
      <c r="O626" s="240"/>
      <c r="P626" s="510"/>
      <c r="Q626" s="510"/>
    </row>
    <row r="627" spans="1:17" s="511" customFormat="1" ht="12">
      <c r="A627" s="378" t="s">
        <v>700</v>
      </c>
      <c r="B627" s="399"/>
      <c r="C627" s="399"/>
      <c r="D627" s="399"/>
      <c r="E627" s="365"/>
      <c r="F627" s="132"/>
      <c r="G627" s="267"/>
      <c r="H627" s="277"/>
      <c r="I627" s="344"/>
      <c r="J627" s="132"/>
      <c r="K627" s="238"/>
      <c r="L627" s="86"/>
      <c r="M627" s="86"/>
      <c r="N627" s="512"/>
      <c r="O627" s="240"/>
      <c r="P627" s="510"/>
      <c r="Q627" s="510"/>
    </row>
    <row r="628" spans="1:17" s="511" customFormat="1" ht="27" customHeight="1">
      <c r="A628" s="569" t="s">
        <v>781</v>
      </c>
      <c r="B628" s="569"/>
      <c r="C628" s="569"/>
      <c r="D628" s="570"/>
      <c r="E628" s="382"/>
      <c r="F628" s="382" t="s">
        <v>674</v>
      </c>
      <c r="G628" s="382"/>
      <c r="H628" s="382" t="s">
        <v>594</v>
      </c>
      <c r="I628" s="304">
        <v>0</v>
      </c>
      <c r="J628" s="382">
        <v>1</v>
      </c>
      <c r="K628" s="418" t="s">
        <v>30</v>
      </c>
      <c r="L628" s="377" t="s">
        <v>579</v>
      </c>
      <c r="M628" s="385" t="s">
        <v>580</v>
      </c>
      <c r="N628" s="512"/>
      <c r="O628" s="138"/>
      <c r="P628" s="510"/>
      <c r="Q628" s="510"/>
    </row>
    <row r="629" spans="1:17" s="511" customFormat="1" ht="15" customHeight="1">
      <c r="A629" s="206"/>
      <c r="B629" s="399"/>
      <c r="C629" s="399"/>
      <c r="D629" s="399"/>
      <c r="E629" s="365"/>
      <c r="F629" s="132"/>
      <c r="G629" s="267"/>
      <c r="H629" s="277"/>
      <c r="I629" s="344"/>
      <c r="J629" s="132"/>
      <c r="K629" s="301"/>
      <c r="L629" s="86"/>
      <c r="M629" s="86"/>
      <c r="N629" s="512"/>
      <c r="O629" s="240"/>
      <c r="P629" s="510"/>
      <c r="Q629" s="510"/>
    </row>
    <row r="630" spans="1:17" s="511" customFormat="1" ht="18" customHeight="1">
      <c r="A630" s="378" t="s">
        <v>754</v>
      </c>
      <c r="B630" s="399"/>
      <c r="C630" s="399"/>
      <c r="D630" s="399"/>
      <c r="E630" s="365"/>
      <c r="F630" s="66"/>
      <c r="G630" s="269"/>
      <c r="H630" s="279"/>
      <c r="I630" s="343"/>
      <c r="J630" s="279"/>
      <c r="K630" s="313"/>
      <c r="L630" s="86"/>
      <c r="M630" s="86"/>
      <c r="N630" s="512"/>
      <c r="O630" s="240"/>
      <c r="P630" s="510"/>
      <c r="Q630" s="510"/>
    </row>
    <row r="631" spans="1:17" s="511" customFormat="1" ht="12">
      <c r="A631" s="378" t="s">
        <v>726</v>
      </c>
      <c r="B631" s="399"/>
      <c r="C631" s="399"/>
      <c r="D631" s="399"/>
      <c r="E631" s="365"/>
      <c r="F631" s="132"/>
      <c r="G631" s="267"/>
      <c r="H631" s="132"/>
      <c r="I631" s="344"/>
      <c r="J631" s="132"/>
      <c r="K631" s="238"/>
      <c r="L631" s="86"/>
      <c r="M631" s="86"/>
      <c r="N631" s="512"/>
      <c r="O631" s="240"/>
      <c r="P631" s="510"/>
      <c r="Q631" s="510"/>
    </row>
    <row r="632" spans="1:17" s="511" customFormat="1" ht="12">
      <c r="A632" s="378" t="s">
        <v>727</v>
      </c>
      <c r="B632" s="399"/>
      <c r="C632" s="399"/>
      <c r="D632" s="399"/>
      <c r="E632" s="365"/>
      <c r="F632" s="66"/>
      <c r="G632" s="269"/>
      <c r="H632" s="279"/>
      <c r="I632" s="343"/>
      <c r="J632" s="279"/>
      <c r="K632" s="313"/>
      <c r="L632" s="86"/>
      <c r="M632" s="86"/>
      <c r="N632" s="512"/>
      <c r="O632" s="240"/>
      <c r="P632" s="510"/>
      <c r="Q632" s="510"/>
    </row>
    <row r="633" spans="1:17" s="511" customFormat="1" ht="12">
      <c r="A633" s="387" t="s">
        <v>701</v>
      </c>
      <c r="B633" s="399"/>
      <c r="C633" s="399"/>
      <c r="D633" s="399"/>
      <c r="E633" s="382" t="s">
        <v>702</v>
      </c>
      <c r="F633" s="382" t="s">
        <v>360</v>
      </c>
      <c r="G633" s="382"/>
      <c r="H633" s="382" t="s">
        <v>235</v>
      </c>
      <c r="I633" s="304">
        <v>0</v>
      </c>
      <c r="J633" s="382">
        <v>1</v>
      </c>
      <c r="K633" s="418" t="s">
        <v>30</v>
      </c>
      <c r="L633" s="377" t="s">
        <v>579</v>
      </c>
      <c r="M633" s="385" t="s">
        <v>580</v>
      </c>
      <c r="N633" s="512"/>
      <c r="O633" s="138"/>
      <c r="P633" s="510"/>
      <c r="Q633" s="510"/>
    </row>
    <row r="634" spans="1:17" s="511" customFormat="1" ht="12">
      <c r="A634" s="387" t="s">
        <v>703</v>
      </c>
      <c r="B634" s="399"/>
      <c r="C634" s="399"/>
      <c r="D634" s="399"/>
      <c r="E634" s="382" t="s">
        <v>704</v>
      </c>
      <c r="F634" s="382" t="s">
        <v>360</v>
      </c>
      <c r="G634" s="382"/>
      <c r="H634" s="382" t="s">
        <v>235</v>
      </c>
      <c r="I634" s="304">
        <v>0</v>
      </c>
      <c r="J634" s="382">
        <v>1</v>
      </c>
      <c r="K634" s="418" t="s">
        <v>30</v>
      </c>
      <c r="L634" s="377" t="s">
        <v>579</v>
      </c>
      <c r="M634" s="385" t="s">
        <v>580</v>
      </c>
      <c r="N634" s="512"/>
      <c r="O634" s="138"/>
      <c r="P634" s="510"/>
      <c r="Q634" s="510"/>
    </row>
    <row r="635" spans="1:17" s="511" customFormat="1" ht="12">
      <c r="A635" s="387" t="s">
        <v>705</v>
      </c>
      <c r="B635" s="399"/>
      <c r="C635" s="399"/>
      <c r="D635" s="399"/>
      <c r="E635" s="382"/>
      <c r="F635" s="382" t="s">
        <v>360</v>
      </c>
      <c r="G635" s="382"/>
      <c r="H635" s="382" t="s">
        <v>235</v>
      </c>
      <c r="I635" s="304">
        <v>0</v>
      </c>
      <c r="J635" s="382">
        <v>1</v>
      </c>
      <c r="K635" s="418" t="s">
        <v>30</v>
      </c>
      <c r="L635" s="377" t="s">
        <v>579</v>
      </c>
      <c r="M635" s="385" t="s">
        <v>580</v>
      </c>
      <c r="N635" s="512"/>
      <c r="O635" s="138"/>
      <c r="P635" s="510"/>
      <c r="Q635" s="510"/>
    </row>
    <row r="636" spans="1:17" s="511" customFormat="1" ht="12">
      <c r="A636" s="387" t="s">
        <v>706</v>
      </c>
      <c r="B636" s="399"/>
      <c r="C636" s="399"/>
      <c r="D636" s="399"/>
      <c r="E636" s="382" t="s">
        <v>425</v>
      </c>
      <c r="F636" s="382" t="s">
        <v>360</v>
      </c>
      <c r="G636" s="382"/>
      <c r="H636" s="382" t="s">
        <v>235</v>
      </c>
      <c r="I636" s="304">
        <v>0</v>
      </c>
      <c r="J636" s="382">
        <v>1E-3</v>
      </c>
      <c r="K636" s="418" t="s">
        <v>30</v>
      </c>
      <c r="L636" s="377" t="s">
        <v>579</v>
      </c>
      <c r="M636" s="385" t="s">
        <v>580</v>
      </c>
      <c r="N636" s="512"/>
      <c r="O636" s="138"/>
      <c r="P636" s="515"/>
      <c r="Q636" s="510"/>
    </row>
    <row r="637" spans="1:17" s="511" customFormat="1" ht="12">
      <c r="A637" s="387" t="s">
        <v>707</v>
      </c>
      <c r="B637" s="399"/>
      <c r="C637" s="399"/>
      <c r="D637" s="399"/>
      <c r="E637" s="382" t="s">
        <v>708</v>
      </c>
      <c r="F637" s="382" t="s">
        <v>360</v>
      </c>
      <c r="G637" s="382"/>
      <c r="H637" s="382" t="s">
        <v>235</v>
      </c>
      <c r="I637" s="304">
        <v>0</v>
      </c>
      <c r="J637" s="382">
        <v>1E-3</v>
      </c>
      <c r="K637" s="418" t="s">
        <v>30</v>
      </c>
      <c r="L637" s="377" t="s">
        <v>579</v>
      </c>
      <c r="M637" s="385" t="s">
        <v>580</v>
      </c>
      <c r="N637" s="512"/>
      <c r="O637" s="138"/>
      <c r="P637" s="515"/>
      <c r="Q637" s="510"/>
    </row>
    <row r="638" spans="1:17" s="511" customFormat="1" ht="12">
      <c r="A638" s="387" t="s">
        <v>709</v>
      </c>
      <c r="B638" s="399"/>
      <c r="C638" s="399"/>
      <c r="D638" s="399"/>
      <c r="E638" s="382" t="s">
        <v>425</v>
      </c>
      <c r="F638" s="382" t="s">
        <v>360</v>
      </c>
      <c r="G638" s="382"/>
      <c r="H638" s="382" t="s">
        <v>235</v>
      </c>
      <c r="I638" s="304">
        <v>0</v>
      </c>
      <c r="J638" s="382">
        <v>1E-3</v>
      </c>
      <c r="K638" s="418" t="s">
        <v>30</v>
      </c>
      <c r="L638" s="377" t="s">
        <v>579</v>
      </c>
      <c r="M638" s="385" t="s">
        <v>580</v>
      </c>
      <c r="N638" s="512"/>
      <c r="O638" s="138"/>
      <c r="P638" s="515"/>
      <c r="Q638" s="510"/>
    </row>
    <row r="639" spans="1:17" s="511" customFormat="1" ht="12">
      <c r="A639" s="387" t="s">
        <v>710</v>
      </c>
      <c r="B639" s="399"/>
      <c r="C639" s="399"/>
      <c r="D639" s="399"/>
      <c r="E639" s="382" t="s">
        <v>425</v>
      </c>
      <c r="F639" s="382" t="s">
        <v>360</v>
      </c>
      <c r="G639" s="382"/>
      <c r="H639" s="382" t="s">
        <v>235</v>
      </c>
      <c r="I639" s="304">
        <v>0</v>
      </c>
      <c r="J639" s="382">
        <v>1E-3</v>
      </c>
      <c r="K639" s="418" t="s">
        <v>30</v>
      </c>
      <c r="L639" s="377" t="s">
        <v>579</v>
      </c>
      <c r="M639" s="385" t="s">
        <v>580</v>
      </c>
      <c r="N639" s="512"/>
      <c r="O639" s="138"/>
      <c r="P639" s="515"/>
      <c r="Q639" s="510"/>
    </row>
    <row r="640" spans="1:17" s="511" customFormat="1" ht="12">
      <c r="A640" s="206"/>
      <c r="B640" s="399"/>
      <c r="C640" s="399"/>
      <c r="D640" s="399"/>
      <c r="E640" s="365"/>
      <c r="F640" s="66"/>
      <c r="G640" s="269"/>
      <c r="H640" s="279"/>
      <c r="I640" s="343"/>
      <c r="J640" s="280"/>
      <c r="K640" s="313"/>
      <c r="L640" s="86"/>
      <c r="M640" s="86"/>
      <c r="N640" s="512"/>
      <c r="O640" s="240"/>
      <c r="P640" s="515"/>
      <c r="Q640" s="510"/>
    </row>
    <row r="641" spans="1:17" s="521" customFormat="1" ht="12">
      <c r="A641" s="378" t="s">
        <v>728</v>
      </c>
      <c r="B641" s="516"/>
      <c r="C641" s="516"/>
      <c r="D641" s="516"/>
      <c r="E641" s="12"/>
      <c r="F641" s="12"/>
      <c r="G641" s="517"/>
      <c r="H641" s="12"/>
      <c r="I641" s="518" t="s">
        <v>635</v>
      </c>
      <c r="J641" s="12"/>
      <c r="K641" s="313"/>
      <c r="L641" s="508"/>
      <c r="M641" s="508"/>
      <c r="N641" s="519"/>
      <c r="O641" s="136"/>
      <c r="P641" s="515"/>
      <c r="Q641" s="520"/>
    </row>
    <row r="642" spans="1:17" s="511" customFormat="1" ht="12">
      <c r="A642" s="387" t="s">
        <v>636</v>
      </c>
      <c r="B642" s="399"/>
      <c r="C642" s="399"/>
      <c r="D642" s="399"/>
      <c r="E642" s="382" t="s">
        <v>711</v>
      </c>
      <c r="F642" s="382" t="s">
        <v>712</v>
      </c>
      <c r="G642" s="382"/>
      <c r="H642" s="382" t="s">
        <v>119</v>
      </c>
      <c r="I642" s="304">
        <v>0</v>
      </c>
      <c r="J642" s="382" t="s">
        <v>286</v>
      </c>
      <c r="K642" s="418" t="s">
        <v>30</v>
      </c>
      <c r="L642" s="377" t="s">
        <v>579</v>
      </c>
      <c r="M642" s="385" t="s">
        <v>580</v>
      </c>
      <c r="N642" s="512"/>
      <c r="O642" s="138"/>
      <c r="P642" s="515"/>
      <c r="Q642" s="510"/>
    </row>
    <row r="643" spans="1:17" s="511" customFormat="1" ht="12">
      <c r="A643" s="387" t="s">
        <v>639</v>
      </c>
      <c r="B643" s="399"/>
      <c r="C643" s="399"/>
      <c r="D643" s="399"/>
      <c r="E643" s="382" t="s">
        <v>711</v>
      </c>
      <c r="F643" s="382" t="s">
        <v>712</v>
      </c>
      <c r="G643" s="382"/>
      <c r="H643" s="382" t="s">
        <v>119</v>
      </c>
      <c r="I643" s="304">
        <v>0</v>
      </c>
      <c r="J643" s="382" t="s">
        <v>286</v>
      </c>
      <c r="K643" s="418" t="s">
        <v>30</v>
      </c>
      <c r="L643" s="377" t="s">
        <v>579</v>
      </c>
      <c r="M643" s="385" t="s">
        <v>580</v>
      </c>
      <c r="N643" s="512"/>
      <c r="O643" s="138"/>
      <c r="P643" s="515"/>
      <c r="Q643" s="510"/>
    </row>
    <row r="644" spans="1:17" s="511" customFormat="1" ht="12">
      <c r="A644" s="387" t="s">
        <v>713</v>
      </c>
      <c r="B644" s="399"/>
      <c r="C644" s="399"/>
      <c r="D644" s="399"/>
      <c r="E644" s="365"/>
      <c r="F644" s="522"/>
      <c r="G644" s="268"/>
      <c r="H644" s="274"/>
      <c r="I644" s="238"/>
      <c r="J644" s="134"/>
      <c r="K644" s="238"/>
      <c r="L644" s="86"/>
      <c r="M644" s="86"/>
      <c r="N644" s="512"/>
      <c r="O644" s="240"/>
      <c r="P644" s="515"/>
      <c r="Q644" s="510"/>
    </row>
    <row r="645" spans="1:17" s="511" customFormat="1" ht="12">
      <c r="A645" s="387" t="s">
        <v>641</v>
      </c>
      <c r="B645" s="399"/>
      <c r="C645" s="399"/>
      <c r="D645" s="399"/>
      <c r="E645" s="382" t="s">
        <v>642</v>
      </c>
      <c r="F645" s="382" t="s">
        <v>712</v>
      </c>
      <c r="G645" s="382"/>
      <c r="H645" s="382" t="s">
        <v>119</v>
      </c>
      <c r="I645" s="304">
        <v>0</v>
      </c>
      <c r="J645" s="382" t="s">
        <v>286</v>
      </c>
      <c r="K645" s="418" t="s">
        <v>30</v>
      </c>
      <c r="L645" s="377" t="s">
        <v>579</v>
      </c>
      <c r="M645" s="385" t="s">
        <v>580</v>
      </c>
      <c r="N645" s="512"/>
      <c r="O645" s="138"/>
      <c r="P645" s="515"/>
      <c r="Q645" s="510"/>
    </row>
    <row r="646" spans="1:17" s="511" customFormat="1" ht="12">
      <c r="A646" s="387" t="s">
        <v>643</v>
      </c>
      <c r="B646" s="399"/>
      <c r="C646" s="399"/>
      <c r="D646" s="399"/>
      <c r="E646" s="382" t="s">
        <v>644</v>
      </c>
      <c r="F646" s="382" t="s">
        <v>712</v>
      </c>
      <c r="G646" s="382"/>
      <c r="H646" s="382" t="s">
        <v>119</v>
      </c>
      <c r="I646" s="304">
        <v>0</v>
      </c>
      <c r="J646" s="382" t="s">
        <v>286</v>
      </c>
      <c r="K646" s="418" t="s">
        <v>30</v>
      </c>
      <c r="L646" s="377" t="s">
        <v>579</v>
      </c>
      <c r="M646" s="385" t="s">
        <v>580</v>
      </c>
      <c r="N646" s="512"/>
      <c r="O646" s="138"/>
      <c r="P646" s="515"/>
      <c r="Q646" s="510"/>
    </row>
    <row r="647" spans="1:17" s="511" customFormat="1" ht="12">
      <c r="A647" s="387" t="s">
        <v>645</v>
      </c>
      <c r="B647" s="399"/>
      <c r="C647" s="399"/>
      <c r="D647" s="399"/>
      <c r="E647" s="382" t="s">
        <v>644</v>
      </c>
      <c r="F647" s="382" t="s">
        <v>712</v>
      </c>
      <c r="G647" s="382"/>
      <c r="H647" s="382" t="s">
        <v>119</v>
      </c>
      <c r="I647" s="304">
        <v>0</v>
      </c>
      <c r="J647" s="382" t="s">
        <v>286</v>
      </c>
      <c r="K647" s="418" t="s">
        <v>30</v>
      </c>
      <c r="L647" s="377" t="s">
        <v>579</v>
      </c>
      <c r="M647" s="385" t="s">
        <v>580</v>
      </c>
      <c r="N647" s="512"/>
      <c r="O647" s="138"/>
      <c r="P647" s="515"/>
      <c r="Q647" s="510"/>
    </row>
    <row r="648" spans="1:17" s="511" customFormat="1" ht="12">
      <c r="A648" s="387" t="s">
        <v>646</v>
      </c>
      <c r="B648" s="399"/>
      <c r="C648" s="399"/>
      <c r="D648" s="399"/>
      <c r="E648" s="382" t="s">
        <v>647</v>
      </c>
      <c r="F648" s="382" t="s">
        <v>712</v>
      </c>
      <c r="G648" s="382"/>
      <c r="H648" s="382" t="s">
        <v>119</v>
      </c>
      <c r="I648" s="304">
        <v>0</v>
      </c>
      <c r="J648" s="382" t="s">
        <v>286</v>
      </c>
      <c r="K648" s="418" t="s">
        <v>30</v>
      </c>
      <c r="L648" s="377" t="s">
        <v>579</v>
      </c>
      <c r="M648" s="385" t="s">
        <v>580</v>
      </c>
      <c r="N648" s="512"/>
      <c r="O648" s="138"/>
      <c r="P648" s="515"/>
      <c r="Q648" s="510"/>
    </row>
    <row r="649" spans="1:17" s="511" customFormat="1" ht="12">
      <c r="A649" s="205"/>
      <c r="B649" s="399"/>
      <c r="C649" s="399"/>
      <c r="D649" s="399"/>
      <c r="E649" s="380" t="s">
        <v>648</v>
      </c>
      <c r="F649" s="66"/>
      <c r="G649" s="269"/>
      <c r="H649" s="279"/>
      <c r="I649" s="343"/>
      <c r="J649" s="279"/>
      <c r="K649" s="313"/>
      <c r="L649" s="86"/>
      <c r="M649" s="86"/>
      <c r="N649" s="512"/>
      <c r="O649" s="240"/>
      <c r="P649" s="515"/>
      <c r="Q649" s="510"/>
    </row>
    <row r="650" spans="1:17" s="511" customFormat="1" ht="12">
      <c r="A650" s="205"/>
      <c r="B650" s="399"/>
      <c r="C650" s="399"/>
      <c r="D650" s="399"/>
      <c r="E650" s="361" t="s">
        <v>714</v>
      </c>
      <c r="F650" s="66"/>
      <c r="G650" s="269"/>
      <c r="H650" s="279"/>
      <c r="I650" s="343"/>
      <c r="J650" s="279"/>
      <c r="K650" s="313"/>
      <c r="L650" s="86"/>
      <c r="M650" s="86"/>
      <c r="N650" s="512"/>
      <c r="O650" s="240"/>
      <c r="P650" s="515"/>
      <c r="Q650" s="510"/>
    </row>
    <row r="651" spans="1:17" s="511" customFormat="1" ht="12">
      <c r="A651" s="205"/>
      <c r="B651" s="399"/>
      <c r="C651" s="399"/>
      <c r="D651" s="399"/>
      <c r="E651" s="361"/>
      <c r="F651" s="66"/>
      <c r="G651" s="269"/>
      <c r="H651" s="279"/>
      <c r="I651" s="343"/>
      <c r="J651" s="279"/>
      <c r="K651" s="313"/>
      <c r="L651" s="86"/>
      <c r="M651" s="86"/>
      <c r="N651" s="512"/>
      <c r="O651" s="240"/>
      <c r="P651" s="515"/>
      <c r="Q651" s="510"/>
    </row>
    <row r="652" spans="1:17" s="511" customFormat="1" ht="12">
      <c r="A652" s="378" t="s">
        <v>729</v>
      </c>
      <c r="B652" s="399"/>
      <c r="C652" s="399"/>
      <c r="D652" s="399"/>
      <c r="E652" s="365"/>
      <c r="F652" s="361"/>
      <c r="G652" s="269"/>
      <c r="H652" s="363"/>
      <c r="I652" s="343"/>
      <c r="J652" s="363"/>
      <c r="K652" s="313"/>
      <c r="L652" s="86"/>
      <c r="M652" s="86"/>
      <c r="N652" s="512"/>
      <c r="O652" s="240"/>
      <c r="P652" s="510"/>
      <c r="Q652" s="510"/>
    </row>
    <row r="653" spans="1:17" s="511" customFormat="1" ht="12">
      <c r="A653" s="387" t="s">
        <v>715</v>
      </c>
      <c r="B653" s="399"/>
      <c r="C653" s="399"/>
      <c r="D653" s="399"/>
      <c r="E653" s="382" t="s">
        <v>716</v>
      </c>
      <c r="F653" s="382" t="s">
        <v>717</v>
      </c>
      <c r="G653" s="382"/>
      <c r="H653" s="382" t="s">
        <v>594</v>
      </c>
      <c r="I653" s="304">
        <v>0</v>
      </c>
      <c r="J653" s="382" t="s">
        <v>305</v>
      </c>
      <c r="K653" s="418" t="s">
        <v>30</v>
      </c>
      <c r="L653" s="377" t="s">
        <v>579</v>
      </c>
      <c r="M653" s="385" t="s">
        <v>580</v>
      </c>
      <c r="N653" s="512"/>
      <c r="O653" s="138"/>
      <c r="P653" s="510"/>
      <c r="Q653" s="510"/>
    </row>
    <row r="654" spans="1:17" s="511" customFormat="1" ht="12">
      <c r="A654" s="387" t="s">
        <v>718</v>
      </c>
      <c r="B654" s="399"/>
      <c r="C654" s="399"/>
      <c r="D654" s="399"/>
      <c r="E654" s="382" t="s">
        <v>716</v>
      </c>
      <c r="F654" s="382" t="s">
        <v>717</v>
      </c>
      <c r="G654" s="382"/>
      <c r="H654" s="382" t="s">
        <v>594</v>
      </c>
      <c r="I654" s="304">
        <v>0</v>
      </c>
      <c r="J654" s="382" t="s">
        <v>719</v>
      </c>
      <c r="K654" s="418" t="s">
        <v>30</v>
      </c>
      <c r="L654" s="377" t="s">
        <v>579</v>
      </c>
      <c r="M654" s="385" t="s">
        <v>580</v>
      </c>
      <c r="N654" s="512"/>
      <c r="O654" s="138"/>
      <c r="P654" s="510"/>
      <c r="Q654" s="510"/>
    </row>
    <row r="655" spans="1:17" s="511" customFormat="1" ht="12">
      <c r="A655" s="387" t="s">
        <v>720</v>
      </c>
      <c r="B655" s="399"/>
      <c r="C655" s="399"/>
      <c r="D655" s="399"/>
      <c r="E655" s="382" t="s">
        <v>716</v>
      </c>
      <c r="F655" s="382" t="s">
        <v>717</v>
      </c>
      <c r="G655" s="382"/>
      <c r="H655" s="382" t="s">
        <v>721</v>
      </c>
      <c r="I655" s="304">
        <v>0</v>
      </c>
      <c r="J655" s="382" t="s">
        <v>722</v>
      </c>
      <c r="K655" s="418" t="s">
        <v>30</v>
      </c>
      <c r="L655" s="377" t="s">
        <v>579</v>
      </c>
      <c r="M655" s="385" t="s">
        <v>580</v>
      </c>
      <c r="N655" s="512"/>
      <c r="O655" s="138"/>
      <c r="P655" s="510"/>
      <c r="Q655" s="510"/>
    </row>
    <row r="656" spans="1:17" s="511" customFormat="1" ht="12">
      <c r="A656" s="201"/>
      <c r="B656" s="399"/>
      <c r="C656" s="399"/>
      <c r="D656" s="399"/>
      <c r="E656" s="45" t="s">
        <v>723</v>
      </c>
      <c r="F656" s="514"/>
      <c r="G656" s="268"/>
      <c r="H656" s="362"/>
      <c r="I656" s="238"/>
      <c r="J656" s="134"/>
      <c r="K656" s="238"/>
      <c r="L656" s="86"/>
      <c r="M656" s="86"/>
      <c r="N656" s="512"/>
      <c r="O656" s="240"/>
      <c r="P656" s="510"/>
      <c r="Q656" s="510"/>
    </row>
    <row r="657" spans="1:17" s="511" customFormat="1" ht="12">
      <c r="A657" s="205"/>
      <c r="B657" s="399"/>
      <c r="C657" s="399"/>
      <c r="D657" s="399"/>
      <c r="E657" s="45" t="s">
        <v>724</v>
      </c>
      <c r="F657" s="514"/>
      <c r="G657" s="268"/>
      <c r="H657" s="362"/>
      <c r="I657" s="347"/>
      <c r="J657" s="362"/>
      <c r="K657" s="238"/>
      <c r="L657" s="136"/>
      <c r="M657" s="136"/>
      <c r="N657" s="512"/>
      <c r="O657" s="136"/>
      <c r="P657" s="510"/>
      <c r="Q657" s="510"/>
    </row>
    <row r="658" spans="1:17" s="511" customFormat="1" ht="12">
      <c r="A658" s="205"/>
      <c r="B658" s="399"/>
      <c r="C658" s="399"/>
      <c r="D658" s="399"/>
      <c r="E658" s="45" t="s">
        <v>725</v>
      </c>
      <c r="F658" s="514"/>
      <c r="G658" s="268"/>
      <c r="H658" s="362"/>
      <c r="I658" s="347"/>
      <c r="J658" s="362"/>
      <c r="K658" s="238"/>
      <c r="L658" s="240"/>
      <c r="M658" s="240"/>
      <c r="N658" s="512"/>
      <c r="O658" s="240"/>
      <c r="P658" s="510"/>
      <c r="Q658" s="510"/>
    </row>
    <row r="659" spans="1:17" s="511" customFormat="1" ht="12.6" thickBot="1">
      <c r="A659" s="201"/>
      <c r="B659" s="399"/>
      <c r="C659" s="399"/>
      <c r="D659" s="399"/>
      <c r="E659" s="365"/>
      <c r="F659" s="11"/>
      <c r="G659" s="281"/>
      <c r="H659" s="282"/>
      <c r="I659" s="338"/>
      <c r="J659" s="239"/>
      <c r="K659" s="318" t="s">
        <v>743</v>
      </c>
      <c r="L659" s="571">
        <v>0</v>
      </c>
      <c r="M659" s="571"/>
      <c r="N659" s="509"/>
      <c r="O659" s="515"/>
      <c r="P659" s="510"/>
      <c r="Q659" s="510"/>
    </row>
    <row r="660" spans="1:17">
      <c r="A660" s="399"/>
      <c r="B660" s="399"/>
      <c r="C660" s="399"/>
      <c r="D660" s="399"/>
      <c r="E660" s="365"/>
      <c r="F660" s="380"/>
      <c r="G660" s="230"/>
      <c r="H660" s="362"/>
      <c r="I660" s="238"/>
      <c r="J660" s="34"/>
      <c r="K660" s="301"/>
      <c r="L660" s="130"/>
      <c r="M660" s="372"/>
      <c r="N660" s="429"/>
      <c r="O660" s="140"/>
      <c r="P660" s="192"/>
    </row>
    <row r="661" spans="1:17">
      <c r="A661" s="387"/>
      <c r="B661" s="387"/>
      <c r="C661" s="387"/>
      <c r="D661" s="387"/>
      <c r="E661" s="365"/>
      <c r="F661" s="380"/>
      <c r="G661" s="230"/>
      <c r="H661" s="362"/>
      <c r="I661" s="238"/>
      <c r="J661" s="34"/>
      <c r="K661" s="305"/>
      <c r="L661" s="141"/>
      <c r="M661" s="137"/>
      <c r="N661" s="429"/>
      <c r="O661" s="141"/>
      <c r="P661" s="192"/>
    </row>
    <row r="662" spans="1:17">
      <c r="A662" s="378" t="s">
        <v>886</v>
      </c>
      <c r="B662" s="387"/>
      <c r="C662" s="387"/>
      <c r="D662" s="387"/>
      <c r="E662" s="365"/>
      <c r="F662" s="380"/>
      <c r="G662" s="230"/>
      <c r="H662" s="362"/>
      <c r="I662" s="238"/>
      <c r="J662" s="34"/>
      <c r="K662" s="305"/>
      <c r="L662" s="141"/>
      <c r="M662" s="137"/>
      <c r="N662" s="429"/>
      <c r="O662" s="141"/>
      <c r="P662" s="192"/>
    </row>
    <row r="663" spans="1:17">
      <c r="A663" s="378" t="s">
        <v>730</v>
      </c>
      <c r="B663" s="387"/>
      <c r="C663" s="387"/>
      <c r="D663" s="387"/>
      <c r="E663" s="365"/>
      <c r="F663" s="380"/>
      <c r="G663" s="230"/>
      <c r="H663" s="362"/>
      <c r="I663" s="238"/>
      <c r="J663" s="34"/>
      <c r="K663" s="305"/>
      <c r="L663" s="141"/>
      <c r="M663" s="137"/>
      <c r="N663" s="429"/>
      <c r="O663" s="141"/>
      <c r="P663" s="192"/>
    </row>
    <row r="664" spans="1:17">
      <c r="A664" s="378" t="s">
        <v>887</v>
      </c>
      <c r="B664" s="387"/>
      <c r="C664" s="387"/>
      <c r="D664" s="387"/>
      <c r="E664" s="365"/>
      <c r="F664" s="380"/>
      <c r="G664" s="230"/>
      <c r="H664" s="362"/>
      <c r="I664" s="238"/>
      <c r="J664" s="34"/>
      <c r="K664" s="305"/>
      <c r="L664" s="141"/>
      <c r="M664" s="137"/>
      <c r="N664" s="429"/>
      <c r="O664" s="141"/>
      <c r="P664" s="192"/>
    </row>
    <row r="665" spans="1:17">
      <c r="A665" s="387" t="s">
        <v>310</v>
      </c>
      <c r="B665" s="387"/>
      <c r="C665" s="387"/>
      <c r="D665" s="387"/>
      <c r="E665" s="365"/>
      <c r="F665" s="380"/>
      <c r="G665" s="230"/>
      <c r="H665" s="362"/>
      <c r="I665" s="238"/>
      <c r="J665" s="34"/>
      <c r="K665" s="305"/>
      <c r="L665" s="141"/>
      <c r="M665" s="137"/>
      <c r="N665" s="429"/>
      <c r="O665" s="141"/>
      <c r="P665" s="192"/>
    </row>
    <row r="666" spans="1:17">
      <c r="A666" s="387" t="s">
        <v>311</v>
      </c>
      <c r="B666" s="387"/>
      <c r="C666" s="387"/>
      <c r="D666" s="387"/>
      <c r="E666" s="381" t="s">
        <v>312</v>
      </c>
      <c r="F666" s="366" t="s">
        <v>143</v>
      </c>
      <c r="G666" s="391">
        <v>620</v>
      </c>
      <c r="H666" s="582" t="s">
        <v>235</v>
      </c>
      <c r="I666" s="583"/>
      <c r="J666" s="64" t="s">
        <v>313</v>
      </c>
      <c r="K666" s="304">
        <v>10</v>
      </c>
      <c r="L666" s="374"/>
      <c r="M666" s="385">
        <f t="shared" ref="M666:M667" si="38">ROUND(K666*L666,2)</f>
        <v>0</v>
      </c>
      <c r="N666" s="429"/>
      <c r="O666" s="138"/>
      <c r="P666" s="192"/>
      <c r="Q666" s="432"/>
    </row>
    <row r="667" spans="1:17">
      <c r="A667" s="387" t="s">
        <v>314</v>
      </c>
      <c r="B667" s="387"/>
      <c r="C667" s="387"/>
      <c r="D667" s="387"/>
      <c r="E667" s="381"/>
      <c r="F667" s="57" t="s">
        <v>143</v>
      </c>
      <c r="G667" s="389">
        <v>620</v>
      </c>
      <c r="H667" s="582" t="s">
        <v>235</v>
      </c>
      <c r="I667" s="584"/>
      <c r="J667" s="65" t="s">
        <v>313</v>
      </c>
      <c r="K667" s="304">
        <v>10</v>
      </c>
      <c r="L667" s="375"/>
      <c r="M667" s="385">
        <f t="shared" si="38"/>
        <v>0</v>
      </c>
      <c r="N667" s="429"/>
      <c r="O667" s="138"/>
      <c r="P667" s="192"/>
      <c r="Q667" s="432"/>
    </row>
    <row r="668" spans="1:17">
      <c r="A668" s="387" t="s">
        <v>315</v>
      </c>
      <c r="B668" s="387"/>
      <c r="C668" s="387"/>
      <c r="D668" s="387"/>
      <c r="E668" s="365"/>
      <c r="F668" s="56"/>
      <c r="G668" s="232"/>
      <c r="H668" s="56"/>
      <c r="I668" s="315"/>
      <c r="J668" s="56"/>
      <c r="K668" s="309"/>
      <c r="L668" s="376"/>
      <c r="M668" s="376"/>
      <c r="N668" s="429"/>
      <c r="O668" s="140"/>
      <c r="P668" s="192"/>
    </row>
    <row r="669" spans="1:17">
      <c r="A669" s="387" t="s">
        <v>316</v>
      </c>
      <c r="B669" s="387"/>
      <c r="C669" s="387"/>
      <c r="D669" s="387"/>
      <c r="E669" s="381" t="s">
        <v>312</v>
      </c>
      <c r="F669" s="153" t="s">
        <v>143</v>
      </c>
      <c r="G669" s="389">
        <v>350</v>
      </c>
      <c r="H669" s="582" t="s">
        <v>235</v>
      </c>
      <c r="I669" s="584"/>
      <c r="J669" s="383" t="s">
        <v>313</v>
      </c>
      <c r="K669" s="418">
        <v>5</v>
      </c>
      <c r="L669" s="386"/>
      <c r="M669" s="385">
        <f t="shared" ref="M669:M670" si="39">ROUND(K669*L669,2)</f>
        <v>0</v>
      </c>
      <c r="N669" s="429"/>
      <c r="O669" s="138"/>
      <c r="P669" s="192"/>
      <c r="Q669" s="432"/>
    </row>
    <row r="670" spans="1:17">
      <c r="A670" s="387" t="s">
        <v>317</v>
      </c>
      <c r="B670" s="387"/>
      <c r="C670" s="387"/>
      <c r="D670" s="387"/>
      <c r="E670" s="381" t="s">
        <v>328</v>
      </c>
      <c r="F670" s="153" t="s">
        <v>318</v>
      </c>
      <c r="G670" s="389">
        <v>5</v>
      </c>
      <c r="H670" s="582" t="s">
        <v>235</v>
      </c>
      <c r="I670" s="584"/>
      <c r="J670" s="383" t="s">
        <v>319</v>
      </c>
      <c r="K670" s="418">
        <v>15</v>
      </c>
      <c r="L670" s="386"/>
      <c r="M670" s="385">
        <f t="shared" si="39"/>
        <v>0</v>
      </c>
      <c r="N670" s="429"/>
      <c r="O670" s="138"/>
      <c r="P670" s="192"/>
    </row>
    <row r="671" spans="1:17">
      <c r="A671" s="387" t="s">
        <v>320</v>
      </c>
      <c r="B671" s="387"/>
      <c r="C671" s="387"/>
      <c r="D671" s="387"/>
      <c r="E671" s="365"/>
      <c r="F671" s="11"/>
      <c r="G671" s="390"/>
      <c r="H671" s="11"/>
      <c r="I671" s="238"/>
      <c r="J671" s="11"/>
      <c r="K671" s="306"/>
      <c r="L671" s="140"/>
      <c r="M671" s="124"/>
      <c r="N671" s="429"/>
      <c r="O671" s="140"/>
      <c r="P671" s="192"/>
    </row>
    <row r="672" spans="1:17">
      <c r="A672" s="387"/>
      <c r="B672" s="387"/>
      <c r="C672" s="387"/>
      <c r="D672" s="387"/>
      <c r="E672" s="365"/>
      <c r="F672" s="387"/>
      <c r="G672" s="395"/>
      <c r="H672" s="387"/>
      <c r="I672" s="313"/>
      <c r="J672" s="387"/>
      <c r="K672" s="301"/>
      <c r="L672" s="130"/>
      <c r="M672" s="130"/>
      <c r="N672" s="429"/>
      <c r="O672" s="140"/>
      <c r="P672" s="192"/>
    </row>
    <row r="673" spans="1:17">
      <c r="A673" s="378" t="s">
        <v>731</v>
      </c>
      <c r="B673" s="387"/>
      <c r="C673" s="387"/>
      <c r="D673" s="387"/>
      <c r="E673" s="365"/>
      <c r="F673" s="387"/>
      <c r="G673" s="395"/>
      <c r="H673" s="387"/>
      <c r="I673" s="313"/>
      <c r="J673" s="387"/>
      <c r="K673" s="301"/>
      <c r="L673" s="130"/>
      <c r="M673" s="130"/>
      <c r="N673" s="429"/>
      <c r="O673" s="140"/>
      <c r="P673" s="192"/>
    </row>
    <row r="674" spans="1:17">
      <c r="A674" s="387" t="s">
        <v>321</v>
      </c>
      <c r="B674" s="387"/>
      <c r="C674" s="387"/>
      <c r="D674" s="387"/>
      <c r="E674" s="381" t="s">
        <v>322</v>
      </c>
      <c r="F674" s="366" t="s">
        <v>323</v>
      </c>
      <c r="G674" s="397"/>
      <c r="H674" s="366">
        <v>150</v>
      </c>
      <c r="I674" s="314"/>
      <c r="J674" s="366">
        <v>450</v>
      </c>
      <c r="K674" s="418" t="s">
        <v>30</v>
      </c>
      <c r="L674" s="377" t="s">
        <v>579</v>
      </c>
      <c r="M674" s="285" t="s">
        <v>580</v>
      </c>
      <c r="N674" s="429"/>
      <c r="O674" s="138"/>
      <c r="P674" s="192"/>
    </row>
    <row r="675" spans="1:17">
      <c r="A675" s="387"/>
      <c r="B675" s="387"/>
      <c r="C675" s="387"/>
      <c r="D675" s="387"/>
      <c r="E675" s="365"/>
      <c r="F675" s="56" t="s">
        <v>324</v>
      </c>
      <c r="G675" s="232"/>
      <c r="H675" s="56"/>
      <c r="I675" s="315"/>
      <c r="J675" s="56"/>
      <c r="K675" s="309"/>
      <c r="L675" s="376"/>
      <c r="M675" s="376"/>
      <c r="N675" s="429"/>
      <c r="O675" s="140"/>
      <c r="P675" s="192"/>
    </row>
    <row r="676" spans="1:17">
      <c r="A676" s="387"/>
      <c r="B676" s="387"/>
      <c r="C676" s="387"/>
      <c r="D676" s="387"/>
      <c r="E676" s="365"/>
      <c r="F676" s="387" t="s">
        <v>325</v>
      </c>
      <c r="G676" s="395"/>
      <c r="H676" s="387"/>
      <c r="I676" s="313"/>
      <c r="J676" s="387"/>
      <c r="K676" s="301"/>
      <c r="L676" s="130"/>
      <c r="M676" s="130"/>
      <c r="N676" s="429"/>
      <c r="O676" s="140"/>
      <c r="P676" s="192"/>
    </row>
    <row r="677" spans="1:17">
      <c r="A677" s="387"/>
      <c r="B677" s="387"/>
      <c r="C677" s="387"/>
      <c r="D677" s="387"/>
      <c r="E677" s="365"/>
      <c r="F677" s="11"/>
      <c r="G677" s="390"/>
      <c r="H677" s="11"/>
      <c r="I677" s="238"/>
      <c r="J677" s="11"/>
      <c r="K677" s="305"/>
      <c r="L677" s="140"/>
      <c r="M677" s="140"/>
      <c r="N677" s="429"/>
      <c r="O677" s="140"/>
      <c r="P677" s="192"/>
    </row>
    <row r="678" spans="1:17">
      <c r="A678" s="378" t="s">
        <v>732</v>
      </c>
      <c r="B678" s="387"/>
      <c r="C678" s="387"/>
      <c r="D678" s="387"/>
      <c r="E678" s="365"/>
      <c r="F678" s="11"/>
      <c r="G678" s="390"/>
      <c r="H678" s="11"/>
      <c r="I678" s="238"/>
      <c r="J678" s="11"/>
      <c r="K678" s="305"/>
      <c r="L678" s="140"/>
      <c r="M678" s="140"/>
      <c r="N678" s="429"/>
      <c r="O678" s="140"/>
      <c r="P678" s="192"/>
    </row>
    <row r="679" spans="1:17">
      <c r="A679" s="387" t="s">
        <v>326</v>
      </c>
      <c r="B679" s="387"/>
      <c r="C679" s="387"/>
      <c r="D679" s="387"/>
      <c r="E679" s="381" t="s">
        <v>327</v>
      </c>
      <c r="F679" s="153" t="s">
        <v>143</v>
      </c>
      <c r="G679" s="389">
        <v>3</v>
      </c>
      <c r="H679" s="582" t="s">
        <v>235</v>
      </c>
      <c r="I679" s="584"/>
      <c r="J679" s="153">
        <v>40</v>
      </c>
      <c r="K679" s="418">
        <v>1</v>
      </c>
      <c r="L679" s="386"/>
      <c r="M679" s="385">
        <f t="shared" ref="M679:M680" si="40">ROUND(K679*L679,2)</f>
        <v>0</v>
      </c>
      <c r="N679" s="429"/>
      <c r="O679" s="138"/>
      <c r="P679" s="192"/>
      <c r="Q679" s="432"/>
    </row>
    <row r="680" spans="1:17">
      <c r="A680" s="387" t="s">
        <v>896</v>
      </c>
      <c r="B680" s="387"/>
      <c r="C680" s="387"/>
      <c r="D680" s="387"/>
      <c r="E680" s="381"/>
      <c r="F680" s="153" t="s">
        <v>143</v>
      </c>
      <c r="G680" s="389">
        <v>3</v>
      </c>
      <c r="H680" s="582" t="s">
        <v>235</v>
      </c>
      <c r="I680" s="584"/>
      <c r="J680" s="153">
        <v>40</v>
      </c>
      <c r="K680" s="418">
        <v>1</v>
      </c>
      <c r="L680" s="386"/>
      <c r="M680" s="385">
        <f t="shared" si="40"/>
        <v>0</v>
      </c>
      <c r="N680" s="429"/>
      <c r="O680" s="138"/>
      <c r="P680" s="192"/>
      <c r="Q680" s="432"/>
    </row>
    <row r="681" spans="1:17">
      <c r="A681" s="387" t="s">
        <v>315</v>
      </c>
      <c r="B681" s="387"/>
      <c r="C681" s="387"/>
      <c r="D681" s="387"/>
      <c r="E681" s="365"/>
      <c r="F681" s="11"/>
      <c r="G681" s="390"/>
      <c r="H681" s="595"/>
      <c r="I681" s="595"/>
      <c r="J681" s="362"/>
      <c r="K681" s="319"/>
      <c r="L681" s="376"/>
      <c r="M681" s="367"/>
      <c r="N681" s="429"/>
      <c r="O681" s="140"/>
      <c r="P681" s="192"/>
    </row>
    <row r="682" spans="1:17">
      <c r="A682" s="66" t="s">
        <v>316</v>
      </c>
      <c r="B682" s="387"/>
      <c r="C682" s="387"/>
      <c r="D682" s="387"/>
      <c r="E682" s="381" t="s">
        <v>328</v>
      </c>
      <c r="F682" s="153" t="s">
        <v>143</v>
      </c>
      <c r="G682" s="389"/>
      <c r="H682" s="582" t="s">
        <v>235</v>
      </c>
      <c r="I682" s="584"/>
      <c r="J682" s="153">
        <v>40</v>
      </c>
      <c r="K682" s="418" t="s">
        <v>30</v>
      </c>
      <c r="L682" s="377" t="s">
        <v>579</v>
      </c>
      <c r="M682" s="285" t="s">
        <v>580</v>
      </c>
      <c r="N682" s="429"/>
      <c r="O682" s="138"/>
      <c r="P682" s="192"/>
      <c r="Q682" s="432"/>
    </row>
    <row r="683" spans="1:17">
      <c r="A683" s="66"/>
      <c r="B683" s="387"/>
      <c r="C683" s="387"/>
      <c r="D683" s="387"/>
      <c r="E683" s="365"/>
      <c r="F683" s="11"/>
      <c r="G683" s="390"/>
      <c r="H683" s="134"/>
      <c r="I683" s="466"/>
      <c r="J683" s="11"/>
      <c r="K683" s="133"/>
      <c r="L683" s="138"/>
      <c r="M683" s="452"/>
      <c r="N683" s="429"/>
      <c r="O683" s="138"/>
      <c r="P683" s="192"/>
      <c r="Q683" s="432"/>
    </row>
    <row r="684" spans="1:17">
      <c r="A684" s="378" t="s">
        <v>850</v>
      </c>
      <c r="B684" s="387"/>
      <c r="C684" s="387"/>
      <c r="D684" s="387"/>
      <c r="E684" s="365"/>
      <c r="F684" s="11"/>
      <c r="G684" s="390"/>
      <c r="H684" s="134"/>
      <c r="I684" s="466"/>
      <c r="J684" s="11"/>
      <c r="K684" s="133"/>
      <c r="L684" s="138"/>
      <c r="M684" s="452"/>
      <c r="N684" s="429"/>
      <c r="O684" s="138"/>
      <c r="P684" s="192"/>
      <c r="Q684" s="432"/>
    </row>
    <row r="685" spans="1:17">
      <c r="A685" s="378" t="s">
        <v>851</v>
      </c>
      <c r="B685" s="387"/>
      <c r="C685" s="387"/>
      <c r="D685" s="387"/>
      <c r="E685" s="365"/>
      <c r="F685" s="11"/>
      <c r="G685" s="390"/>
      <c r="H685" s="134"/>
      <c r="I685" s="466"/>
      <c r="J685" s="11"/>
      <c r="K685" s="133"/>
      <c r="L685" s="138"/>
      <c r="M685" s="452"/>
      <c r="N685" s="429"/>
      <c r="O685" s="138"/>
      <c r="P685" s="192"/>
      <c r="Q685" s="432"/>
    </row>
    <row r="686" spans="1:17">
      <c r="A686" s="387" t="s">
        <v>852</v>
      </c>
      <c r="B686" s="387"/>
      <c r="C686" s="387"/>
      <c r="D686" s="387"/>
      <c r="E686" s="381" t="s">
        <v>857</v>
      </c>
      <c r="F686" s="153" t="s">
        <v>601</v>
      </c>
      <c r="G686" s="389"/>
      <c r="H686" s="615" t="s">
        <v>235</v>
      </c>
      <c r="I686" s="616"/>
      <c r="J686" s="558">
        <v>1</v>
      </c>
      <c r="K686" s="535">
        <v>1</v>
      </c>
      <c r="L686" s="567"/>
      <c r="M686" s="385">
        <f t="shared" ref="M686:M687" si="41">ROUND(K686*L686,2)</f>
        <v>0</v>
      </c>
      <c r="N686" s="429"/>
      <c r="O686" s="138"/>
      <c r="P686" s="192"/>
      <c r="Q686" s="432"/>
    </row>
    <row r="687" spans="1:17">
      <c r="A687" s="387" t="s">
        <v>853</v>
      </c>
      <c r="B687" s="387"/>
      <c r="C687" s="387"/>
      <c r="D687" s="387"/>
      <c r="E687" s="381" t="s">
        <v>858</v>
      </c>
      <c r="F687" s="153" t="s">
        <v>120</v>
      </c>
      <c r="G687" s="389"/>
      <c r="H687" s="615" t="s">
        <v>235</v>
      </c>
      <c r="I687" s="616"/>
      <c r="J687" s="558">
        <v>1</v>
      </c>
      <c r="K687" s="535">
        <v>1</v>
      </c>
      <c r="L687" s="567"/>
      <c r="M687" s="385">
        <f t="shared" si="41"/>
        <v>0</v>
      </c>
      <c r="N687" s="429"/>
      <c r="O687" s="138"/>
      <c r="P687" s="192"/>
      <c r="Q687" s="432"/>
    </row>
    <row r="688" spans="1:17">
      <c r="A688" s="387" t="s">
        <v>854</v>
      </c>
      <c r="B688" s="387"/>
      <c r="C688" s="387"/>
      <c r="D688" s="387"/>
      <c r="E688" s="381" t="s">
        <v>859</v>
      </c>
      <c r="F688" s="153" t="s">
        <v>120</v>
      </c>
      <c r="G688" s="389"/>
      <c r="H688" s="615" t="s">
        <v>235</v>
      </c>
      <c r="I688" s="616"/>
      <c r="J688" s="558">
        <v>1</v>
      </c>
      <c r="K688" s="418" t="s">
        <v>30</v>
      </c>
      <c r="L688" s="377" t="s">
        <v>579</v>
      </c>
      <c r="M688" s="285" t="s">
        <v>580</v>
      </c>
      <c r="N688" s="429"/>
      <c r="O688" s="138"/>
      <c r="P688" s="192"/>
      <c r="Q688" s="432"/>
    </row>
    <row r="689" spans="1:17">
      <c r="A689" s="387" t="s">
        <v>855</v>
      </c>
      <c r="B689" s="387"/>
      <c r="C689" s="387"/>
      <c r="D689" s="387"/>
      <c r="E689" s="381" t="s">
        <v>441</v>
      </c>
      <c r="F689" s="153" t="s">
        <v>441</v>
      </c>
      <c r="G689" s="389"/>
      <c r="H689" s="467" t="s">
        <v>441</v>
      </c>
      <c r="I689" s="468"/>
      <c r="J689" s="558"/>
      <c r="K689" s="418" t="s">
        <v>30</v>
      </c>
      <c r="L689" s="377" t="s">
        <v>579</v>
      </c>
      <c r="M689" s="285" t="s">
        <v>580</v>
      </c>
      <c r="N689" s="429"/>
      <c r="O689" s="138"/>
      <c r="P689" s="192"/>
      <c r="Q689" s="432"/>
    </row>
    <row r="690" spans="1:17">
      <c r="A690" s="387" t="s">
        <v>856</v>
      </c>
      <c r="B690" s="387"/>
      <c r="C690" s="387"/>
      <c r="D690" s="387"/>
      <c r="E690" s="381" t="s">
        <v>441</v>
      </c>
      <c r="F690" s="153" t="s">
        <v>120</v>
      </c>
      <c r="G690" s="389"/>
      <c r="H690" s="615" t="s">
        <v>235</v>
      </c>
      <c r="I690" s="616"/>
      <c r="J690" s="558">
        <v>1</v>
      </c>
      <c r="K690" s="418" t="s">
        <v>30</v>
      </c>
      <c r="L690" s="377" t="s">
        <v>579</v>
      </c>
      <c r="M690" s="285" t="s">
        <v>580</v>
      </c>
      <c r="N690" s="429"/>
      <c r="O690" s="138"/>
      <c r="P690" s="192"/>
      <c r="Q690" s="432"/>
    </row>
    <row r="691" spans="1:17">
      <c r="A691" s="378"/>
      <c r="B691" s="387"/>
      <c r="C691" s="387"/>
      <c r="D691" s="387"/>
      <c r="E691" s="365"/>
      <c r="F691" s="11"/>
      <c r="G691" s="390"/>
      <c r="H691" s="134"/>
      <c r="I691" s="466"/>
      <c r="J691" s="11"/>
      <c r="K691" s="133"/>
      <c r="L691" s="138"/>
      <c r="M691" s="452"/>
      <c r="N691" s="429"/>
      <c r="O691" s="138"/>
      <c r="P691" s="192"/>
      <c r="Q691" s="432"/>
    </row>
    <row r="692" spans="1:17" s="511" customFormat="1" ht="12">
      <c r="A692" s="473" t="s">
        <v>902</v>
      </c>
      <c r="B692" s="474"/>
      <c r="C692" s="474"/>
      <c r="D692" s="474"/>
      <c r="E692" s="475"/>
      <c r="F692" s="474"/>
      <c r="G692" s="476"/>
      <c r="H692" s="477"/>
      <c r="I692" s="477"/>
      <c r="J692" s="478"/>
      <c r="K692" s="479"/>
      <c r="L692" s="559"/>
      <c r="M692" s="560"/>
    </row>
    <row r="693" spans="1:17" s="511" customFormat="1" ht="12">
      <c r="A693" s="473" t="s">
        <v>903</v>
      </c>
      <c r="B693" s="480"/>
      <c r="C693" s="474"/>
      <c r="D693" s="474"/>
      <c r="E693" s="475"/>
      <c r="F693" s="474"/>
      <c r="G693" s="476"/>
      <c r="H693" s="477"/>
      <c r="I693" s="477"/>
      <c r="J693" s="478"/>
      <c r="K693" s="479"/>
      <c r="L693" s="559"/>
      <c r="M693" s="560"/>
    </row>
    <row r="694" spans="1:17" s="511" customFormat="1" ht="12">
      <c r="A694" s="474" t="s">
        <v>607</v>
      </c>
      <c r="B694" s="474"/>
      <c r="C694" s="474"/>
      <c r="D694" s="474"/>
      <c r="E694" s="481" t="s">
        <v>594</v>
      </c>
      <c r="F694" s="482" t="s">
        <v>368</v>
      </c>
      <c r="G694" s="483"/>
      <c r="H694" s="578" t="s">
        <v>235</v>
      </c>
      <c r="I694" s="579"/>
      <c r="J694" s="484" t="s">
        <v>612</v>
      </c>
      <c r="K694" s="536">
        <v>1</v>
      </c>
      <c r="L694" s="566"/>
      <c r="M694" s="385">
        <f t="shared" ref="M694:M695" si="42">ROUND(K694*L694,2)</f>
        <v>0</v>
      </c>
    </row>
    <row r="695" spans="1:17" s="511" customFormat="1">
      <c r="A695" s="474" t="s">
        <v>897</v>
      </c>
      <c r="B695" s="474"/>
      <c r="C695" s="474"/>
      <c r="D695" s="474"/>
      <c r="E695" s="481" t="s">
        <v>594</v>
      </c>
      <c r="F695" s="485" t="s">
        <v>368</v>
      </c>
      <c r="G695" s="483"/>
      <c r="H695" s="578" t="s">
        <v>235</v>
      </c>
      <c r="I695" s="579"/>
      <c r="J695" s="486" t="s">
        <v>612</v>
      </c>
      <c r="K695" s="536">
        <v>1</v>
      </c>
      <c r="L695" s="566"/>
      <c r="M695" s="385">
        <f t="shared" si="42"/>
        <v>0</v>
      </c>
    </row>
    <row r="696" spans="1:17" s="511" customFormat="1" ht="12">
      <c r="A696" s="474"/>
      <c r="B696" s="474"/>
      <c r="C696" s="474"/>
      <c r="D696" s="474"/>
      <c r="E696" s="475"/>
      <c r="F696" s="487"/>
      <c r="G696" s="488"/>
      <c r="H696" s="487"/>
      <c r="I696" s="489"/>
      <c r="J696" s="490"/>
      <c r="K696" s="561"/>
      <c r="L696" s="559"/>
      <c r="M696" s="560"/>
    </row>
    <row r="697" spans="1:17" s="511" customFormat="1" ht="12">
      <c r="A697" s="473" t="s">
        <v>904</v>
      </c>
      <c r="B697" s="474"/>
      <c r="C697" s="474"/>
      <c r="D697" s="474"/>
      <c r="E697" s="475"/>
      <c r="F697" s="487"/>
      <c r="G697" s="488"/>
      <c r="H697" s="487"/>
      <c r="I697" s="489"/>
      <c r="J697" s="490"/>
      <c r="K697" s="561"/>
      <c r="L697" s="559"/>
      <c r="M697" s="560"/>
    </row>
    <row r="698" spans="1:17" s="511" customFormat="1" ht="12">
      <c r="A698" s="474" t="s">
        <v>607</v>
      </c>
      <c r="B698" s="474"/>
      <c r="C698" s="474"/>
      <c r="D698" s="474"/>
      <c r="E698" s="481" t="s">
        <v>594</v>
      </c>
      <c r="F698" s="485" t="s">
        <v>368</v>
      </c>
      <c r="G698" s="483"/>
      <c r="H698" s="578" t="s">
        <v>235</v>
      </c>
      <c r="I698" s="579"/>
      <c r="J698" s="484" t="s">
        <v>612</v>
      </c>
      <c r="K698" s="536">
        <v>1</v>
      </c>
      <c r="L698" s="566"/>
      <c r="M698" s="385">
        <f t="shared" ref="M698:M699" si="43">ROUND(K698*L698,2)</f>
        <v>0</v>
      </c>
    </row>
    <row r="699" spans="1:17" s="511" customFormat="1">
      <c r="A699" s="474" t="s">
        <v>898</v>
      </c>
      <c r="B699" s="474"/>
      <c r="C699" s="474"/>
      <c r="D699" s="474"/>
      <c r="E699" s="481" t="s">
        <v>594</v>
      </c>
      <c r="F699" s="485" t="s">
        <v>368</v>
      </c>
      <c r="G699" s="483"/>
      <c r="H699" s="578" t="s">
        <v>235</v>
      </c>
      <c r="I699" s="579"/>
      <c r="J699" s="486" t="s">
        <v>612</v>
      </c>
      <c r="K699" s="536">
        <v>1</v>
      </c>
      <c r="L699" s="566"/>
      <c r="M699" s="385">
        <f t="shared" si="43"/>
        <v>0</v>
      </c>
    </row>
    <row r="700" spans="1:17" s="511" customFormat="1" ht="12">
      <c r="A700" s="474"/>
      <c r="B700" s="474"/>
      <c r="C700" s="474"/>
      <c r="D700" s="474"/>
      <c r="E700" s="475"/>
      <c r="F700" s="487"/>
      <c r="G700" s="488"/>
      <c r="H700" s="487"/>
      <c r="I700" s="489"/>
      <c r="J700" s="490"/>
      <c r="K700" s="561"/>
      <c r="L700" s="559"/>
      <c r="M700" s="560"/>
    </row>
    <row r="701" spans="1:17" s="511" customFormat="1" ht="12">
      <c r="A701" s="473" t="s">
        <v>905</v>
      </c>
      <c r="B701" s="474"/>
      <c r="C701" s="474"/>
      <c r="D701" s="474"/>
      <c r="E701" s="475"/>
      <c r="F701" s="487"/>
      <c r="G701" s="488"/>
      <c r="H701" s="487"/>
      <c r="I701" s="489"/>
      <c r="J701" s="490"/>
      <c r="K701" s="561"/>
      <c r="L701" s="559"/>
      <c r="M701" s="560"/>
    </row>
    <row r="702" spans="1:17" s="511" customFormat="1" ht="12">
      <c r="A702" s="474" t="s">
        <v>607</v>
      </c>
      <c r="B702" s="474"/>
      <c r="C702" s="474"/>
      <c r="D702" s="474"/>
      <c r="E702" s="481" t="s">
        <v>594</v>
      </c>
      <c r="F702" s="482" t="s">
        <v>368</v>
      </c>
      <c r="G702" s="483"/>
      <c r="H702" s="578" t="s">
        <v>235</v>
      </c>
      <c r="I702" s="579"/>
      <c r="J702" s="484" t="s">
        <v>612</v>
      </c>
      <c r="K702" s="536">
        <v>1</v>
      </c>
      <c r="L702" s="566"/>
      <c r="M702" s="385">
        <f t="shared" ref="M702:M703" si="44">ROUND(K702*L702,2)</f>
        <v>0</v>
      </c>
    </row>
    <row r="703" spans="1:17" s="511" customFormat="1">
      <c r="A703" s="474" t="s">
        <v>897</v>
      </c>
      <c r="B703" s="474"/>
      <c r="C703" s="474"/>
      <c r="D703" s="474"/>
      <c r="E703" s="481" t="s">
        <v>594</v>
      </c>
      <c r="F703" s="485" t="s">
        <v>368</v>
      </c>
      <c r="G703" s="483"/>
      <c r="H703" s="578" t="s">
        <v>235</v>
      </c>
      <c r="I703" s="579"/>
      <c r="J703" s="486" t="s">
        <v>612</v>
      </c>
      <c r="K703" s="536">
        <v>1</v>
      </c>
      <c r="L703" s="566"/>
      <c r="M703" s="385">
        <f t="shared" si="44"/>
        <v>0</v>
      </c>
    </row>
    <row r="704" spans="1:17" s="511" customFormat="1" ht="12">
      <c r="A704" s="474"/>
      <c r="B704" s="474"/>
      <c r="C704" s="474"/>
      <c r="D704" s="474"/>
      <c r="E704" s="475"/>
      <c r="F704" s="487"/>
      <c r="G704" s="491"/>
      <c r="H704" s="489"/>
      <c r="I704" s="489"/>
      <c r="J704" s="492"/>
      <c r="K704" s="537"/>
      <c r="L704" s="559"/>
      <c r="M704" s="560"/>
    </row>
    <row r="705" spans="1:13" s="511" customFormat="1" ht="12">
      <c r="A705" s="473" t="s">
        <v>906</v>
      </c>
      <c r="B705" s="474"/>
      <c r="C705" s="474"/>
      <c r="D705" s="474"/>
      <c r="E705" s="475"/>
      <c r="F705" s="487"/>
      <c r="G705" s="488"/>
      <c r="H705" s="487"/>
      <c r="I705" s="489"/>
      <c r="J705" s="478"/>
      <c r="K705" s="538"/>
      <c r="L705" s="559"/>
      <c r="M705" s="560"/>
    </row>
    <row r="706" spans="1:13" s="511" customFormat="1" ht="12">
      <c r="A706" s="474" t="s">
        <v>607</v>
      </c>
      <c r="B706" s="474"/>
      <c r="C706" s="474"/>
      <c r="D706" s="474"/>
      <c r="E706" s="481" t="s">
        <v>594</v>
      </c>
      <c r="F706" s="485" t="s">
        <v>368</v>
      </c>
      <c r="G706" s="483"/>
      <c r="H706" s="578" t="s">
        <v>235</v>
      </c>
      <c r="I706" s="579"/>
      <c r="J706" s="484" t="s">
        <v>612</v>
      </c>
      <c r="K706" s="536">
        <v>1</v>
      </c>
      <c r="L706" s="566"/>
      <c r="M706" s="385">
        <f t="shared" ref="M706:M708" si="45">ROUND(K706*L706,2)</f>
        <v>0</v>
      </c>
    </row>
    <row r="707" spans="1:13" s="511" customFormat="1" ht="12">
      <c r="A707" s="474" t="s">
        <v>614</v>
      </c>
      <c r="B707" s="474"/>
      <c r="C707" s="474"/>
      <c r="D707" s="474"/>
      <c r="E707" s="481" t="s">
        <v>594</v>
      </c>
      <c r="F707" s="485" t="s">
        <v>368</v>
      </c>
      <c r="G707" s="483"/>
      <c r="H707" s="578" t="s">
        <v>235</v>
      </c>
      <c r="I707" s="579"/>
      <c r="J707" s="486" t="s">
        <v>612</v>
      </c>
      <c r="K707" s="536">
        <v>1</v>
      </c>
      <c r="L707" s="566"/>
      <c r="M707" s="385">
        <f t="shared" si="45"/>
        <v>0</v>
      </c>
    </row>
    <row r="708" spans="1:13" s="511" customFormat="1">
      <c r="A708" s="474" t="s">
        <v>899</v>
      </c>
      <c r="B708" s="474"/>
      <c r="C708" s="474"/>
      <c r="D708" s="474"/>
      <c r="E708" s="481" t="s">
        <v>594</v>
      </c>
      <c r="F708" s="485" t="s">
        <v>368</v>
      </c>
      <c r="G708" s="483"/>
      <c r="H708" s="578" t="s">
        <v>235</v>
      </c>
      <c r="I708" s="579"/>
      <c r="J708" s="486" t="s">
        <v>612</v>
      </c>
      <c r="K708" s="536">
        <v>1</v>
      </c>
      <c r="L708" s="566"/>
      <c r="M708" s="385">
        <f t="shared" si="45"/>
        <v>0</v>
      </c>
    </row>
    <row r="709" spans="1:13" s="511" customFormat="1" ht="12">
      <c r="A709" s="474"/>
      <c r="B709" s="474"/>
      <c r="C709" s="474"/>
      <c r="D709" s="474"/>
      <c r="E709" s="475"/>
      <c r="F709" s="487"/>
      <c r="G709" s="491"/>
      <c r="H709" s="489"/>
      <c r="I709" s="489"/>
      <c r="J709" s="492"/>
      <c r="K709" s="537"/>
      <c r="L709" s="559"/>
      <c r="M709" s="560"/>
    </row>
    <row r="710" spans="1:13" s="511" customFormat="1" ht="12">
      <c r="A710" s="473" t="s">
        <v>907</v>
      </c>
      <c r="B710" s="474"/>
      <c r="C710" s="474"/>
      <c r="D710" s="474"/>
      <c r="E710" s="475"/>
      <c r="F710" s="487"/>
      <c r="G710" s="488"/>
      <c r="H710" s="493"/>
      <c r="I710" s="489"/>
      <c r="J710" s="478"/>
      <c r="K710" s="490"/>
      <c r="L710" s="559"/>
      <c r="M710" s="560"/>
    </row>
    <row r="711" spans="1:13" s="511" customFormat="1" ht="12">
      <c r="A711" s="474" t="s">
        <v>607</v>
      </c>
      <c r="B711" s="474"/>
      <c r="C711" s="474"/>
      <c r="D711" s="474"/>
      <c r="E711" s="481" t="s">
        <v>594</v>
      </c>
      <c r="F711" s="485" t="s">
        <v>368</v>
      </c>
      <c r="G711" s="483"/>
      <c r="H711" s="578" t="s">
        <v>235</v>
      </c>
      <c r="I711" s="579"/>
      <c r="J711" s="484" t="s">
        <v>612</v>
      </c>
      <c r="K711" s="418" t="s">
        <v>30</v>
      </c>
      <c r="L711" s="377" t="s">
        <v>579</v>
      </c>
      <c r="M711" s="285" t="s">
        <v>580</v>
      </c>
    </row>
    <row r="712" spans="1:13" s="511" customFormat="1">
      <c r="A712" s="474" t="s">
        <v>900</v>
      </c>
      <c r="B712" s="474"/>
      <c r="C712" s="474"/>
      <c r="D712" s="474"/>
      <c r="E712" s="481" t="s">
        <v>594</v>
      </c>
      <c r="F712" s="485" t="s">
        <v>368</v>
      </c>
      <c r="G712" s="483"/>
      <c r="H712" s="578" t="s">
        <v>235</v>
      </c>
      <c r="I712" s="579"/>
      <c r="J712" s="486" t="s">
        <v>612</v>
      </c>
      <c r="K712" s="418" t="s">
        <v>30</v>
      </c>
      <c r="L712" s="377" t="s">
        <v>579</v>
      </c>
      <c r="M712" s="285" t="s">
        <v>580</v>
      </c>
    </row>
    <row r="713" spans="1:13" s="511" customFormat="1" ht="12">
      <c r="A713" s="474"/>
      <c r="B713" s="474"/>
      <c r="C713" s="474"/>
      <c r="D713" s="474"/>
      <c r="E713" s="489"/>
      <c r="F713" s="487"/>
      <c r="G713" s="491"/>
      <c r="H713" s="489"/>
      <c r="I713" s="489"/>
      <c r="J713" s="494"/>
      <c r="K713" s="490"/>
      <c r="L713" s="559"/>
      <c r="M713" s="560"/>
    </row>
    <row r="714" spans="1:13" s="511" customFormat="1" ht="12">
      <c r="A714" s="473" t="s">
        <v>908</v>
      </c>
      <c r="B714" s="474"/>
      <c r="C714" s="474"/>
      <c r="D714" s="474"/>
      <c r="E714" s="489"/>
      <c r="F714" s="487"/>
      <c r="G714" s="488"/>
      <c r="H714" s="487"/>
      <c r="I714" s="489"/>
      <c r="J714" s="487"/>
      <c r="K714" s="479"/>
      <c r="L714" s="559"/>
      <c r="M714" s="560"/>
    </row>
    <row r="715" spans="1:13" s="511" customFormat="1" ht="12">
      <c r="A715" s="474" t="s">
        <v>888</v>
      </c>
      <c r="B715" s="474"/>
      <c r="C715" s="474"/>
      <c r="D715" s="474"/>
      <c r="E715" s="481" t="s">
        <v>594</v>
      </c>
      <c r="F715" s="485" t="s">
        <v>234</v>
      </c>
      <c r="G715" s="483"/>
      <c r="H715" s="578" t="s">
        <v>235</v>
      </c>
      <c r="I715" s="579"/>
      <c r="J715" s="495" t="s">
        <v>493</v>
      </c>
      <c r="K715" s="418" t="s">
        <v>30</v>
      </c>
      <c r="L715" s="377" t="s">
        <v>579</v>
      </c>
      <c r="M715" s="285" t="s">
        <v>580</v>
      </c>
    </row>
    <row r="716" spans="1:13" s="511" customFormat="1" ht="31.5" customHeight="1">
      <c r="A716" s="580" t="s">
        <v>901</v>
      </c>
      <c r="B716" s="580"/>
      <c r="C716" s="580"/>
      <c r="D716" s="581"/>
      <c r="E716" s="496" t="s">
        <v>889</v>
      </c>
      <c r="F716" s="485" t="s">
        <v>234</v>
      </c>
      <c r="G716" s="483"/>
      <c r="H716" s="578" t="s">
        <v>235</v>
      </c>
      <c r="I716" s="579"/>
      <c r="J716" s="495" t="s">
        <v>493</v>
      </c>
      <c r="K716" s="418" t="s">
        <v>30</v>
      </c>
      <c r="L716" s="377" t="s">
        <v>579</v>
      </c>
      <c r="M716" s="285" t="s">
        <v>580</v>
      </c>
    </row>
    <row r="717" spans="1:13" s="511" customFormat="1" ht="12">
      <c r="A717" s="497"/>
      <c r="B717" s="497"/>
      <c r="C717" s="497"/>
      <c r="D717" s="497"/>
      <c r="E717" s="498"/>
      <c r="F717" s="499"/>
      <c r="G717" s="500"/>
      <c r="H717" s="501"/>
      <c r="I717" s="501"/>
      <c r="J717" s="502"/>
      <c r="K717" s="490"/>
      <c r="L717" s="559"/>
      <c r="M717" s="560"/>
    </row>
    <row r="718" spans="1:13" s="511" customFormat="1" ht="12">
      <c r="A718" s="503" t="s">
        <v>909</v>
      </c>
      <c r="B718" s="497"/>
      <c r="C718" s="497"/>
      <c r="D718" s="497"/>
      <c r="E718" s="498"/>
      <c r="F718" s="499"/>
      <c r="G718" s="504"/>
      <c r="H718" s="499"/>
      <c r="I718" s="501"/>
      <c r="J718" s="499"/>
      <c r="K718" s="490"/>
      <c r="L718" s="559"/>
      <c r="M718" s="560"/>
    </row>
    <row r="719" spans="1:13" s="511" customFormat="1" ht="12">
      <c r="A719" s="497" t="s">
        <v>890</v>
      </c>
      <c r="B719" s="497"/>
      <c r="C719" s="497"/>
      <c r="D719" s="497"/>
      <c r="E719" s="505" t="s">
        <v>860</v>
      </c>
      <c r="F719" s="506" t="s">
        <v>120</v>
      </c>
      <c r="G719" s="483"/>
      <c r="H719" s="576" t="s">
        <v>235</v>
      </c>
      <c r="I719" s="577"/>
      <c r="J719" s="507" t="s">
        <v>493</v>
      </c>
      <c r="K719" s="418" t="s">
        <v>30</v>
      </c>
      <c r="L719" s="377" t="s">
        <v>579</v>
      </c>
      <c r="M719" s="285" t="s">
        <v>580</v>
      </c>
    </row>
    <row r="720" spans="1:13" s="511" customFormat="1" ht="12">
      <c r="A720" s="497" t="s">
        <v>891</v>
      </c>
      <c r="B720" s="497"/>
      <c r="C720" s="497"/>
      <c r="D720" s="497"/>
      <c r="E720" s="505" t="s">
        <v>860</v>
      </c>
      <c r="F720" s="506" t="s">
        <v>120</v>
      </c>
      <c r="G720" s="483"/>
      <c r="H720" s="576" t="s">
        <v>235</v>
      </c>
      <c r="I720" s="577"/>
      <c r="J720" s="507" t="s">
        <v>493</v>
      </c>
      <c r="K720" s="418" t="s">
        <v>30</v>
      </c>
      <c r="L720" s="377" t="s">
        <v>579</v>
      </c>
      <c r="M720" s="285" t="s">
        <v>580</v>
      </c>
    </row>
    <row r="721" spans="1:17" s="511" customFormat="1" ht="12">
      <c r="A721" s="497" t="s">
        <v>892</v>
      </c>
      <c r="B721" s="497"/>
      <c r="C721" s="497"/>
      <c r="D721" s="497"/>
      <c r="E721" s="505" t="s">
        <v>860</v>
      </c>
      <c r="F721" s="506" t="s">
        <v>120</v>
      </c>
      <c r="G721" s="483"/>
      <c r="H721" s="576" t="s">
        <v>235</v>
      </c>
      <c r="I721" s="577"/>
      <c r="J721" s="507" t="s">
        <v>493</v>
      </c>
      <c r="K721" s="418" t="s">
        <v>30</v>
      </c>
      <c r="L721" s="377" t="s">
        <v>579</v>
      </c>
      <c r="M721" s="285" t="s">
        <v>580</v>
      </c>
    </row>
    <row r="722" spans="1:17" s="511" customFormat="1" ht="12">
      <c r="A722" s="497" t="s">
        <v>893</v>
      </c>
      <c r="B722" s="497"/>
      <c r="C722" s="497"/>
      <c r="D722" s="497"/>
      <c r="E722" s="505" t="s">
        <v>860</v>
      </c>
      <c r="F722" s="506" t="s">
        <v>120</v>
      </c>
      <c r="G722" s="483"/>
      <c r="H722" s="576" t="s">
        <v>235</v>
      </c>
      <c r="I722" s="577"/>
      <c r="J722" s="507" t="s">
        <v>493</v>
      </c>
      <c r="K722" s="418" t="s">
        <v>30</v>
      </c>
      <c r="L722" s="377" t="s">
        <v>579</v>
      </c>
      <c r="M722" s="285" t="s">
        <v>580</v>
      </c>
    </row>
    <row r="723" spans="1:17" s="511" customFormat="1" ht="12">
      <c r="A723" s="497" t="s">
        <v>894</v>
      </c>
      <c r="B723" s="497"/>
      <c r="C723" s="497"/>
      <c r="D723" s="497"/>
      <c r="E723" s="505" t="s">
        <v>860</v>
      </c>
      <c r="F723" s="506" t="s">
        <v>120</v>
      </c>
      <c r="G723" s="483"/>
      <c r="H723" s="576" t="s">
        <v>235</v>
      </c>
      <c r="I723" s="577"/>
      <c r="J723" s="507" t="s">
        <v>493</v>
      </c>
      <c r="K723" s="418" t="s">
        <v>30</v>
      </c>
      <c r="L723" s="377" t="s">
        <v>579</v>
      </c>
      <c r="M723" s="285" t="s">
        <v>580</v>
      </c>
    </row>
    <row r="724" spans="1:17" s="511" customFormat="1" ht="12">
      <c r="A724" s="497" t="s">
        <v>895</v>
      </c>
      <c r="B724" s="497"/>
      <c r="C724" s="497"/>
      <c r="D724" s="497"/>
      <c r="E724" s="505" t="s">
        <v>860</v>
      </c>
      <c r="F724" s="506" t="s">
        <v>120</v>
      </c>
      <c r="G724" s="483"/>
      <c r="H724" s="576" t="s">
        <v>235</v>
      </c>
      <c r="I724" s="577"/>
      <c r="J724" s="507" t="s">
        <v>493</v>
      </c>
      <c r="K724" s="418" t="s">
        <v>30</v>
      </c>
      <c r="L724" s="377" t="s">
        <v>579</v>
      </c>
      <c r="M724" s="285" t="s">
        <v>580</v>
      </c>
    </row>
    <row r="725" spans="1:17">
      <c r="A725" s="387"/>
      <c r="B725" s="387"/>
      <c r="C725" s="387"/>
      <c r="D725" s="387"/>
      <c r="E725" s="365"/>
      <c r="F725" s="11"/>
      <c r="G725" s="390"/>
      <c r="H725" s="134"/>
      <c r="I725" s="466"/>
      <c r="J725" s="11"/>
      <c r="K725" s="133"/>
      <c r="L725" s="138"/>
      <c r="M725" s="452"/>
      <c r="N725" s="429"/>
      <c r="O725" s="138"/>
      <c r="P725" s="192"/>
      <c r="Q725" s="432"/>
    </row>
    <row r="726" spans="1:17">
      <c r="A726" s="378" t="s">
        <v>910</v>
      </c>
      <c r="B726" s="399"/>
      <c r="C726" s="399"/>
      <c r="D726" s="399"/>
      <c r="E726" s="365"/>
      <c r="F726" s="361"/>
      <c r="G726" s="269"/>
      <c r="H726" s="146"/>
      <c r="I726" s="345" t="s">
        <v>635</v>
      </c>
      <c r="J726" s="146"/>
      <c r="K726" s="313"/>
      <c r="L726" s="86"/>
      <c r="M726" s="86"/>
      <c r="N726" s="429"/>
      <c r="O726" s="240"/>
      <c r="P726" s="192"/>
    </row>
    <row r="727" spans="1:17">
      <c r="A727" s="387" t="s">
        <v>636</v>
      </c>
      <c r="B727" s="399"/>
      <c r="C727" s="399"/>
      <c r="D727" s="399"/>
      <c r="E727" s="382" t="s">
        <v>637</v>
      </c>
      <c r="F727" s="382" t="s">
        <v>866</v>
      </c>
      <c r="G727" s="382">
        <v>1</v>
      </c>
      <c r="H727" s="382" t="s">
        <v>119</v>
      </c>
      <c r="I727" s="314">
        <v>1</v>
      </c>
      <c r="J727" s="382"/>
      <c r="K727" s="418" t="s">
        <v>30</v>
      </c>
      <c r="L727" s="377" t="s">
        <v>579</v>
      </c>
      <c r="M727" s="285" t="s">
        <v>580</v>
      </c>
      <c r="N727" s="429"/>
      <c r="O727" s="138"/>
      <c r="P727" s="192"/>
    </row>
    <row r="728" spans="1:17">
      <c r="A728" s="387" t="s">
        <v>639</v>
      </c>
      <c r="B728" s="399"/>
      <c r="C728" s="399"/>
      <c r="D728" s="399"/>
      <c r="E728" s="382" t="s">
        <v>637</v>
      </c>
      <c r="F728" s="382" t="s">
        <v>866</v>
      </c>
      <c r="G728" s="382">
        <v>1</v>
      </c>
      <c r="H728" s="382" t="s">
        <v>119</v>
      </c>
      <c r="I728" s="314">
        <v>1</v>
      </c>
      <c r="J728" s="382" t="s">
        <v>305</v>
      </c>
      <c r="K728" s="418">
        <v>2</v>
      </c>
      <c r="L728" s="386"/>
      <c r="M728" s="385">
        <f>ROUND(K728*L728,2)</f>
        <v>0</v>
      </c>
      <c r="N728" s="429"/>
      <c r="O728" s="138"/>
      <c r="P728" s="192"/>
    </row>
    <row r="729" spans="1:17">
      <c r="A729" s="387" t="s">
        <v>640</v>
      </c>
      <c r="B729" s="399"/>
      <c r="C729" s="399"/>
      <c r="D729" s="399"/>
      <c r="E729" s="365"/>
      <c r="F729" s="380"/>
      <c r="G729" s="268"/>
      <c r="H729" s="274"/>
      <c r="I729" s="238"/>
      <c r="J729" s="134"/>
      <c r="K729" s="238"/>
      <c r="L729" s="86"/>
      <c r="M729" s="421"/>
      <c r="N729" s="429"/>
      <c r="O729" s="240"/>
      <c r="P729" s="192"/>
    </row>
    <row r="730" spans="1:17">
      <c r="A730" s="387" t="s">
        <v>641</v>
      </c>
      <c r="B730" s="399"/>
      <c r="C730" s="399"/>
      <c r="D730" s="399"/>
      <c r="E730" s="382" t="s">
        <v>642</v>
      </c>
      <c r="F730" s="382" t="s">
        <v>866</v>
      </c>
      <c r="G730" s="382">
        <v>1</v>
      </c>
      <c r="H730" s="382" t="s">
        <v>119</v>
      </c>
      <c r="I730" s="314">
        <v>1</v>
      </c>
      <c r="J730" s="382" t="s">
        <v>305</v>
      </c>
      <c r="K730" s="418">
        <v>2</v>
      </c>
      <c r="L730" s="386"/>
      <c r="M730" s="385">
        <f t="shared" ref="M730:M733" si="46">ROUND(K730*L730,2)</f>
        <v>0</v>
      </c>
      <c r="N730" s="429"/>
      <c r="O730" s="138"/>
      <c r="P730" s="192"/>
    </row>
    <row r="731" spans="1:17">
      <c r="A731" s="387" t="s">
        <v>643</v>
      </c>
      <c r="B731" s="399"/>
      <c r="C731" s="399"/>
      <c r="D731" s="399"/>
      <c r="E731" s="382" t="s">
        <v>644</v>
      </c>
      <c r="F731" s="382" t="s">
        <v>866</v>
      </c>
      <c r="G731" s="382">
        <v>1</v>
      </c>
      <c r="H731" s="382" t="s">
        <v>286</v>
      </c>
      <c r="I731" s="314">
        <v>1</v>
      </c>
      <c r="J731" s="382" t="s">
        <v>305</v>
      </c>
      <c r="K731" s="418">
        <v>2</v>
      </c>
      <c r="L731" s="386"/>
      <c r="M731" s="385">
        <f t="shared" si="46"/>
        <v>0</v>
      </c>
      <c r="N731" s="429"/>
      <c r="O731" s="138"/>
      <c r="P731" s="192"/>
    </row>
    <row r="732" spans="1:17">
      <c r="A732" s="387" t="s">
        <v>864</v>
      </c>
      <c r="B732" s="399"/>
      <c r="C732" s="399"/>
      <c r="D732" s="399"/>
      <c r="E732" s="382" t="s">
        <v>644</v>
      </c>
      <c r="F732" s="382" t="s">
        <v>866</v>
      </c>
      <c r="G732" s="382">
        <v>1</v>
      </c>
      <c r="H732" s="382" t="s">
        <v>286</v>
      </c>
      <c r="I732" s="314">
        <v>1</v>
      </c>
      <c r="J732" s="382" t="s">
        <v>305</v>
      </c>
      <c r="K732" s="418">
        <v>2</v>
      </c>
      <c r="L732" s="386"/>
      <c r="M732" s="385">
        <f>ROUND(K732*L732,2)</f>
        <v>0</v>
      </c>
      <c r="N732" s="429"/>
      <c r="O732" s="138"/>
      <c r="P732" s="192"/>
    </row>
    <row r="733" spans="1:17">
      <c r="A733" s="387" t="s">
        <v>865</v>
      </c>
      <c r="B733" s="399"/>
      <c r="C733" s="399"/>
      <c r="D733" s="399"/>
      <c r="E733" s="382" t="s">
        <v>647</v>
      </c>
      <c r="F733" s="382" t="s">
        <v>866</v>
      </c>
      <c r="G733" s="382">
        <v>1</v>
      </c>
      <c r="H733" s="382" t="s">
        <v>286</v>
      </c>
      <c r="I733" s="314">
        <v>1</v>
      </c>
      <c r="J733" s="382" t="s">
        <v>305</v>
      </c>
      <c r="K733" s="418">
        <v>2</v>
      </c>
      <c r="L733" s="386"/>
      <c r="M733" s="385">
        <f t="shared" si="46"/>
        <v>0</v>
      </c>
      <c r="N733" s="429"/>
      <c r="O733" s="138"/>
      <c r="P733" s="192"/>
    </row>
    <row r="734" spans="1:17">
      <c r="A734" s="205"/>
      <c r="B734" s="399"/>
      <c r="C734" s="399"/>
      <c r="D734" s="399"/>
      <c r="E734" s="380" t="s">
        <v>861</v>
      </c>
      <c r="F734" s="361"/>
      <c r="G734" s="361" t="s">
        <v>863</v>
      </c>
      <c r="H734" s="362"/>
      <c r="I734" s="238"/>
      <c r="J734" s="362"/>
      <c r="K734" s="238"/>
      <c r="L734" s="86"/>
      <c r="M734" s="86"/>
      <c r="N734" s="429"/>
      <c r="O734" s="240"/>
      <c r="P734" s="192"/>
    </row>
    <row r="735" spans="1:17">
      <c r="A735" s="205"/>
      <c r="B735" s="399"/>
      <c r="C735" s="399"/>
      <c r="D735" s="399"/>
      <c r="E735" s="361" t="s">
        <v>862</v>
      </c>
      <c r="F735" s="361"/>
      <c r="G735" s="268"/>
      <c r="H735" s="362"/>
      <c r="I735" s="238"/>
      <c r="J735" s="362"/>
      <c r="K735" s="238"/>
      <c r="L735" s="86"/>
      <c r="M735" s="86"/>
      <c r="N735" s="429"/>
      <c r="O735" s="240"/>
      <c r="P735" s="192"/>
    </row>
    <row r="736" spans="1:17">
      <c r="A736" s="378"/>
      <c r="B736" s="387"/>
      <c r="C736" s="387"/>
      <c r="D736" s="387"/>
      <c r="E736" s="365"/>
      <c r="F736" s="11"/>
      <c r="G736" s="390"/>
      <c r="H736" s="11"/>
      <c r="I736" s="238"/>
      <c r="J736" s="11"/>
      <c r="K736" s="305"/>
      <c r="L736" s="140"/>
      <c r="M736" s="140"/>
      <c r="N736" s="429"/>
      <c r="O736" s="140"/>
    </row>
    <row r="737" spans="1:17" ht="15" thickBot="1">
      <c r="A737" s="387"/>
      <c r="B737" s="387"/>
      <c r="C737" s="387"/>
      <c r="D737" s="387"/>
      <c r="E737" s="365"/>
      <c r="F737" s="11"/>
      <c r="G737" s="233"/>
      <c r="H737" s="43"/>
      <c r="I737" s="337"/>
      <c r="J737" s="43" t="str">
        <f>A662</f>
        <v>8   JEKLA ZA ARMIRANJE, PREDNAPENJANJE IN KONSTRUKCIJE TER SIDRA</v>
      </c>
      <c r="K737" s="320"/>
      <c r="L737" s="596">
        <f>SUM(M666:M736)</f>
        <v>0</v>
      </c>
      <c r="M737" s="596"/>
      <c r="N737" s="429"/>
      <c r="O737" s="434"/>
    </row>
    <row r="738" spans="1:17">
      <c r="A738" s="387"/>
      <c r="B738" s="387"/>
      <c r="C738" s="387"/>
      <c r="D738" s="387"/>
      <c r="E738" s="379"/>
      <c r="F738" s="380"/>
      <c r="G738" s="390"/>
      <c r="H738" s="362"/>
      <c r="I738" s="238"/>
      <c r="J738" s="362"/>
      <c r="K738" s="305"/>
      <c r="L738" s="138"/>
      <c r="M738" s="137"/>
      <c r="N738" s="429"/>
      <c r="O738" s="138"/>
    </row>
    <row r="739" spans="1:17">
      <c r="A739" s="378" t="s">
        <v>733</v>
      </c>
      <c r="B739" s="387"/>
      <c r="C739" s="387"/>
      <c r="D739" s="387"/>
      <c r="E739" s="379"/>
      <c r="F739" s="361"/>
      <c r="G739" s="395"/>
      <c r="H739" s="363"/>
      <c r="I739" s="313"/>
      <c r="J739" s="363"/>
      <c r="K739" s="301"/>
      <c r="L739" s="371"/>
      <c r="M739" s="372"/>
      <c r="N739" s="429"/>
      <c r="O739" s="138"/>
    </row>
    <row r="740" spans="1:17" s="393" customFormat="1" ht="13.35" customHeight="1">
      <c r="A740" s="378" t="s">
        <v>734</v>
      </c>
      <c r="B740" s="373"/>
      <c r="C740" s="373"/>
      <c r="D740" s="373"/>
      <c r="E740" s="111"/>
      <c r="F740" s="115"/>
      <c r="G740" s="234"/>
      <c r="H740" s="118"/>
      <c r="I740" s="307"/>
      <c r="J740" s="118"/>
      <c r="K740" s="307"/>
      <c r="L740" s="530"/>
      <c r="M740" s="208"/>
      <c r="N740" s="436"/>
      <c r="O740" s="441"/>
      <c r="P740" s="434"/>
      <c r="Q740" s="437"/>
    </row>
    <row r="741" spans="1:17" s="393" customFormat="1" ht="13.35" customHeight="1">
      <c r="A741" s="388" t="s">
        <v>494</v>
      </c>
      <c r="B741" s="127"/>
      <c r="C741" s="127"/>
      <c r="D741" s="127"/>
      <c r="E741" s="111"/>
      <c r="F741" s="115"/>
      <c r="G741" s="234"/>
      <c r="H741" s="118"/>
      <c r="I741" s="307"/>
      <c r="J741" s="118"/>
      <c r="K741" s="307"/>
      <c r="L741" s="530"/>
      <c r="M741" s="208"/>
      <c r="N741" s="436"/>
      <c r="O741" s="441"/>
      <c r="P741" s="434"/>
      <c r="Q741" s="437"/>
    </row>
    <row r="742" spans="1:17" s="393" customFormat="1" ht="13.35" customHeight="1">
      <c r="A742" s="388" t="s">
        <v>571</v>
      </c>
      <c r="B742" s="127"/>
      <c r="C742" s="127"/>
      <c r="D742" s="127"/>
      <c r="E742" s="609" t="s">
        <v>331</v>
      </c>
      <c r="F742" s="172"/>
      <c r="G742" s="611"/>
      <c r="H742" s="634" t="s">
        <v>492</v>
      </c>
      <c r="I742" s="635"/>
      <c r="J742" s="551" t="s">
        <v>332</v>
      </c>
      <c r="K742" s="613" t="s">
        <v>30</v>
      </c>
      <c r="L742" s="377" t="s">
        <v>579</v>
      </c>
      <c r="M742" s="385" t="s">
        <v>580</v>
      </c>
      <c r="N742" s="436"/>
      <c r="O742" s="138"/>
      <c r="P742" s="434"/>
      <c r="Q742" s="437"/>
    </row>
    <row r="743" spans="1:17" s="393" customFormat="1" ht="13.35" customHeight="1">
      <c r="A743" s="388" t="s">
        <v>495</v>
      </c>
      <c r="B743" s="127"/>
      <c r="C743" s="127"/>
      <c r="D743" s="127"/>
      <c r="E743" s="632"/>
      <c r="F743" s="173" t="s">
        <v>572</v>
      </c>
      <c r="G743" s="633"/>
      <c r="H743" s="636"/>
      <c r="I743" s="637"/>
      <c r="J743" s="546" t="s">
        <v>335</v>
      </c>
      <c r="K743" s="640"/>
      <c r="L743" s="377" t="s">
        <v>579</v>
      </c>
      <c r="M743" s="385" t="s">
        <v>580</v>
      </c>
      <c r="N743" s="436"/>
      <c r="O743" s="138"/>
      <c r="P743" s="434"/>
      <c r="Q743" s="437"/>
    </row>
    <row r="744" spans="1:17" s="393" customFormat="1" ht="13.35" customHeight="1">
      <c r="A744" s="388" t="s">
        <v>336</v>
      </c>
      <c r="B744" s="127"/>
      <c r="C744" s="127"/>
      <c r="D744" s="127"/>
      <c r="E744" s="610"/>
      <c r="F744" s="173"/>
      <c r="G744" s="612"/>
      <c r="H744" s="638"/>
      <c r="I744" s="639"/>
      <c r="J744" s="552" t="s">
        <v>337</v>
      </c>
      <c r="K744" s="614"/>
      <c r="L744" s="377" t="s">
        <v>579</v>
      </c>
      <c r="M744" s="385" t="s">
        <v>580</v>
      </c>
      <c r="N744" s="436"/>
      <c r="O744" s="138"/>
      <c r="P744" s="434"/>
      <c r="Q744" s="437"/>
    </row>
    <row r="745" spans="1:17" s="393" customFormat="1" ht="13.35" customHeight="1">
      <c r="A745" s="388" t="s">
        <v>496</v>
      </c>
      <c r="B745" s="127"/>
      <c r="C745" s="127"/>
      <c r="D745" s="127"/>
      <c r="E745" s="609" t="s">
        <v>497</v>
      </c>
      <c r="F745" s="172"/>
      <c r="G745" s="611"/>
      <c r="H745" s="641"/>
      <c r="I745" s="642"/>
      <c r="J745" s="174"/>
      <c r="K745" s="613" t="s">
        <v>30</v>
      </c>
      <c r="L745" s="377" t="s">
        <v>579</v>
      </c>
      <c r="M745" s="385" t="s">
        <v>580</v>
      </c>
      <c r="N745" s="436"/>
      <c r="O745" s="138"/>
      <c r="P745" s="434"/>
      <c r="Q745" s="437"/>
    </row>
    <row r="746" spans="1:17" s="393" customFormat="1" ht="13.35" customHeight="1">
      <c r="A746" s="388" t="s">
        <v>498</v>
      </c>
      <c r="B746" s="127"/>
      <c r="C746" s="127"/>
      <c r="D746" s="127"/>
      <c r="E746" s="610"/>
      <c r="F746" s="175" t="s">
        <v>368</v>
      </c>
      <c r="G746" s="612"/>
      <c r="H746" s="643" t="s">
        <v>492</v>
      </c>
      <c r="I746" s="644"/>
      <c r="J746" s="176" t="s">
        <v>340</v>
      </c>
      <c r="K746" s="614"/>
      <c r="L746" s="377" t="s">
        <v>579</v>
      </c>
      <c r="M746" s="385" t="s">
        <v>580</v>
      </c>
      <c r="N746" s="436"/>
      <c r="O746" s="138"/>
      <c r="P746" s="434"/>
      <c r="Q746" s="437"/>
    </row>
    <row r="747" spans="1:17" s="393" customFormat="1" ht="13.35" customHeight="1">
      <c r="A747" s="388" t="s">
        <v>499</v>
      </c>
      <c r="B747" s="127"/>
      <c r="C747" s="127"/>
      <c r="D747" s="127"/>
      <c r="E747" s="609" t="s">
        <v>339</v>
      </c>
      <c r="F747" s="173" t="s">
        <v>572</v>
      </c>
      <c r="G747" s="611"/>
      <c r="H747" s="177">
        <v>1</v>
      </c>
      <c r="I747" s="613" t="str">
        <f>IF(G747="","-","?")</f>
        <v>-</v>
      </c>
      <c r="J747" s="178" t="s">
        <v>340</v>
      </c>
      <c r="K747" s="613" t="s">
        <v>30</v>
      </c>
      <c r="L747" s="377" t="s">
        <v>579</v>
      </c>
      <c r="M747" s="385" t="s">
        <v>580</v>
      </c>
      <c r="N747" s="436"/>
      <c r="O747" s="138"/>
      <c r="P747" s="434"/>
      <c r="Q747" s="437"/>
    </row>
    <row r="748" spans="1:17" s="393" customFormat="1" ht="13.35" customHeight="1">
      <c r="A748" s="388" t="s">
        <v>341</v>
      </c>
      <c r="B748" s="127"/>
      <c r="C748" s="127"/>
      <c r="D748" s="127"/>
      <c r="E748" s="610"/>
      <c r="F748" s="175"/>
      <c r="G748" s="612"/>
      <c r="H748" s="176"/>
      <c r="I748" s="614"/>
      <c r="J748" s="176"/>
      <c r="K748" s="614"/>
      <c r="L748" s="377" t="s">
        <v>579</v>
      </c>
      <c r="M748" s="385" t="s">
        <v>580</v>
      </c>
      <c r="N748" s="436"/>
      <c r="O748" s="138"/>
      <c r="P748" s="434"/>
      <c r="Q748" s="437"/>
    </row>
    <row r="749" spans="1:17" s="393" customFormat="1" ht="13.35" customHeight="1">
      <c r="A749" s="373"/>
      <c r="B749" s="373"/>
      <c r="C749" s="373"/>
      <c r="D749" s="373"/>
      <c r="E749" s="121" t="s">
        <v>342</v>
      </c>
      <c r="F749" s="115"/>
      <c r="G749" s="255"/>
      <c r="H749" s="179"/>
      <c r="I749" s="321"/>
      <c r="J749" s="179"/>
      <c r="K749" s="321"/>
      <c r="L749" s="530"/>
      <c r="M749" s="208"/>
      <c r="N749" s="436"/>
      <c r="O749" s="441"/>
      <c r="P749" s="434"/>
      <c r="Q749" s="437"/>
    </row>
    <row r="750" spans="1:17" s="393" customFormat="1" ht="13.35" customHeight="1">
      <c r="A750" s="373"/>
      <c r="B750" s="373"/>
      <c r="C750" s="373"/>
      <c r="D750" s="373"/>
      <c r="E750" s="114" t="s">
        <v>343</v>
      </c>
      <c r="F750" s="115"/>
      <c r="G750" s="396"/>
      <c r="H750" s="369"/>
      <c r="I750" s="308"/>
      <c r="J750" s="369"/>
      <c r="K750" s="308"/>
      <c r="L750" s="530"/>
      <c r="M750" s="208"/>
      <c r="N750" s="436"/>
      <c r="O750" s="441"/>
      <c r="P750" s="434"/>
      <c r="Q750" s="437"/>
    </row>
    <row r="751" spans="1:17">
      <c r="A751" s="378" t="s">
        <v>826</v>
      </c>
      <c r="B751" s="387"/>
      <c r="C751" s="387"/>
      <c r="D751" s="387"/>
      <c r="E751" s="379"/>
      <c r="F751" s="361"/>
      <c r="G751" s="395"/>
      <c r="H751" s="363"/>
      <c r="I751" s="313"/>
      <c r="J751" s="363"/>
      <c r="K751" s="301"/>
      <c r="L751" s="371"/>
      <c r="M751" s="372"/>
      <c r="N751" s="429"/>
      <c r="O751" s="138"/>
    </row>
    <row r="752" spans="1:17">
      <c r="A752" s="387" t="s">
        <v>329</v>
      </c>
      <c r="B752" s="387"/>
      <c r="C752" s="387"/>
      <c r="D752" s="387"/>
      <c r="E752" s="379"/>
      <c r="F752" s="361"/>
      <c r="G752" s="395"/>
      <c r="H752" s="363"/>
      <c r="I752" s="313"/>
      <c r="J752" s="363"/>
      <c r="K752" s="301"/>
      <c r="L752" s="371"/>
      <c r="M752" s="372"/>
      <c r="N752" s="429"/>
      <c r="O752" s="138"/>
    </row>
    <row r="753" spans="1:17">
      <c r="A753" s="387" t="s">
        <v>330</v>
      </c>
      <c r="B753" s="387"/>
      <c r="C753" s="387"/>
      <c r="D753" s="387"/>
      <c r="E753" s="617" t="s">
        <v>426</v>
      </c>
      <c r="F753" s="180"/>
      <c r="G753" s="620">
        <v>176</v>
      </c>
      <c r="H753" s="623" t="s">
        <v>235</v>
      </c>
      <c r="I753" s="624"/>
      <c r="J753" s="152" t="s">
        <v>332</v>
      </c>
      <c r="K753" s="629">
        <v>1</v>
      </c>
      <c r="L753" s="597"/>
      <c r="M753" s="600">
        <f t="shared" ref="M753:M757" si="47">ROUND(K753*L753,2)</f>
        <v>0</v>
      </c>
      <c r="N753" s="429"/>
      <c r="O753" s="585"/>
      <c r="Q753" s="432"/>
    </row>
    <row r="754" spans="1:17">
      <c r="A754" s="387" t="s">
        <v>333</v>
      </c>
      <c r="B754" s="387"/>
      <c r="C754" s="387"/>
      <c r="D754" s="387"/>
      <c r="E754" s="618"/>
      <c r="F754" s="181" t="s">
        <v>334</v>
      </c>
      <c r="G754" s="621"/>
      <c r="H754" s="625"/>
      <c r="I754" s="626"/>
      <c r="J754" s="545" t="s">
        <v>335</v>
      </c>
      <c r="K754" s="630"/>
      <c r="L754" s="598"/>
      <c r="M754" s="601">
        <f t="shared" si="47"/>
        <v>0</v>
      </c>
      <c r="N754" s="429"/>
      <c r="O754" s="585"/>
      <c r="Q754" s="444"/>
    </row>
    <row r="755" spans="1:17">
      <c r="A755" s="387" t="s">
        <v>336</v>
      </c>
      <c r="B755" s="387"/>
      <c r="C755" s="387"/>
      <c r="D755" s="387"/>
      <c r="E755" s="619"/>
      <c r="F755" s="182"/>
      <c r="G755" s="622"/>
      <c r="H755" s="627"/>
      <c r="I755" s="628"/>
      <c r="J755" s="183" t="s">
        <v>337</v>
      </c>
      <c r="K755" s="631"/>
      <c r="L755" s="599"/>
      <c r="M755" s="602">
        <f t="shared" si="47"/>
        <v>0</v>
      </c>
      <c r="N755" s="429"/>
      <c r="O755" s="585"/>
      <c r="Q755" s="444"/>
    </row>
    <row r="756" spans="1:17">
      <c r="A756" s="387" t="s">
        <v>338</v>
      </c>
      <c r="B756" s="387"/>
      <c r="C756" s="387"/>
      <c r="D756" s="387"/>
      <c r="E756" s="617" t="s">
        <v>339</v>
      </c>
      <c r="F756" s="181" t="s">
        <v>334</v>
      </c>
      <c r="G756" s="620">
        <v>173</v>
      </c>
      <c r="H756" s="184">
        <v>1</v>
      </c>
      <c r="I756" s="645" t="s">
        <v>30</v>
      </c>
      <c r="J756" s="185" t="s">
        <v>340</v>
      </c>
      <c r="K756" s="629">
        <v>1</v>
      </c>
      <c r="L756" s="597"/>
      <c r="M756" s="600">
        <f t="shared" si="47"/>
        <v>0</v>
      </c>
      <c r="N756" s="429"/>
      <c r="O756" s="585"/>
      <c r="Q756" s="432"/>
    </row>
    <row r="757" spans="1:17">
      <c r="A757" s="387" t="s">
        <v>341</v>
      </c>
      <c r="B757" s="387"/>
      <c r="C757" s="387"/>
      <c r="D757" s="387"/>
      <c r="E757" s="619"/>
      <c r="F757" s="182"/>
      <c r="G757" s="622"/>
      <c r="H757" s="186"/>
      <c r="I757" s="646"/>
      <c r="J757" s="186"/>
      <c r="K757" s="631"/>
      <c r="L757" s="599"/>
      <c r="M757" s="602">
        <f t="shared" si="47"/>
        <v>0</v>
      </c>
      <c r="N757" s="429"/>
      <c r="O757" s="585"/>
    </row>
    <row r="758" spans="1:17">
      <c r="A758" s="387"/>
      <c r="B758" s="387"/>
      <c r="C758" s="387"/>
      <c r="D758" s="387"/>
      <c r="E758" s="41" t="s">
        <v>342</v>
      </c>
      <c r="F758" s="361"/>
      <c r="G758" s="390"/>
      <c r="H758" s="362"/>
      <c r="I758" s="238"/>
      <c r="J758" s="362"/>
      <c r="K758" s="305"/>
      <c r="L758" s="138"/>
      <c r="M758" s="137"/>
      <c r="N758" s="429"/>
      <c r="O758" s="138"/>
    </row>
    <row r="759" spans="1:17">
      <c r="A759" s="387"/>
      <c r="B759" s="387"/>
      <c r="C759" s="387"/>
      <c r="D759" s="387"/>
      <c r="E759" s="379"/>
      <c r="F759" s="380"/>
      <c r="G759" s="390"/>
      <c r="H759" s="362"/>
      <c r="I759" s="238"/>
      <c r="J759" s="362"/>
      <c r="K759" s="305"/>
      <c r="L759" s="138"/>
      <c r="M759" s="137"/>
      <c r="N759" s="429"/>
      <c r="O759" s="138"/>
    </row>
    <row r="760" spans="1:17" s="393" customFormat="1" ht="13.35" customHeight="1">
      <c r="A760" s="378" t="s">
        <v>735</v>
      </c>
      <c r="B760" s="373"/>
      <c r="C760" s="373"/>
      <c r="D760" s="373"/>
      <c r="E760" s="111"/>
      <c r="F760" s="115"/>
      <c r="G760" s="234"/>
      <c r="H760" s="118"/>
      <c r="I760" s="307"/>
      <c r="J760" s="118"/>
      <c r="K760" s="307"/>
      <c r="L760" s="530"/>
      <c r="M760" s="208"/>
      <c r="N760" s="436"/>
      <c r="O760" s="441"/>
      <c r="P760" s="434"/>
      <c r="Q760" s="437"/>
    </row>
    <row r="761" spans="1:17" s="393" customFormat="1" ht="13.35" customHeight="1">
      <c r="A761" s="388" t="s">
        <v>500</v>
      </c>
      <c r="B761" s="127"/>
      <c r="C761" s="127"/>
      <c r="D761" s="127"/>
      <c r="E761" s="617" t="s">
        <v>331</v>
      </c>
      <c r="F761" s="180"/>
      <c r="G761" s="454"/>
      <c r="H761" s="180" t="s">
        <v>492</v>
      </c>
      <c r="I761" s="459"/>
      <c r="J761" s="152" t="s">
        <v>501</v>
      </c>
      <c r="K761" s="650" t="s">
        <v>30</v>
      </c>
      <c r="L761" s="647" t="s">
        <v>579</v>
      </c>
      <c r="M761" s="600" t="s">
        <v>580</v>
      </c>
      <c r="N761" s="436"/>
      <c r="O761" s="585"/>
      <c r="P761" s="434"/>
      <c r="Q761" s="437"/>
    </row>
    <row r="762" spans="1:17" s="393" customFormat="1" ht="13.35" customHeight="1">
      <c r="A762" s="388" t="s">
        <v>573</v>
      </c>
      <c r="B762" s="127"/>
      <c r="C762" s="127"/>
      <c r="D762" s="127"/>
      <c r="E762" s="618"/>
      <c r="F762" s="181" t="s">
        <v>848</v>
      </c>
      <c r="G762" s="455"/>
      <c r="H762" s="181"/>
      <c r="I762" s="460"/>
      <c r="J762" s="545" t="s">
        <v>347</v>
      </c>
      <c r="K762" s="651"/>
      <c r="L762" s="648"/>
      <c r="M762" s="601"/>
      <c r="N762" s="436"/>
      <c r="O762" s="585"/>
      <c r="P762" s="434"/>
      <c r="Q762" s="437"/>
    </row>
    <row r="763" spans="1:17" s="393" customFormat="1" ht="13.35" customHeight="1">
      <c r="A763" s="388" t="s">
        <v>502</v>
      </c>
      <c r="B763" s="127"/>
      <c r="C763" s="127"/>
      <c r="D763" s="127"/>
      <c r="E763" s="618"/>
      <c r="F763" s="181"/>
      <c r="G763" s="455"/>
      <c r="H763" s="181"/>
      <c r="I763" s="460"/>
      <c r="J763" s="461" t="s">
        <v>503</v>
      </c>
      <c r="K763" s="651"/>
      <c r="L763" s="648"/>
      <c r="M763" s="601"/>
      <c r="N763" s="436"/>
      <c r="O763" s="585"/>
      <c r="P763" s="434"/>
      <c r="Q763" s="437"/>
    </row>
    <row r="764" spans="1:17" s="393" customFormat="1" ht="13.35" customHeight="1">
      <c r="A764" s="388" t="s">
        <v>336</v>
      </c>
      <c r="B764" s="127"/>
      <c r="C764" s="127"/>
      <c r="D764" s="127"/>
      <c r="E764" s="619"/>
      <c r="F764" s="182"/>
      <c r="G764" s="456"/>
      <c r="H764" s="462"/>
      <c r="I764" s="463"/>
      <c r="J764" s="183" t="s">
        <v>504</v>
      </c>
      <c r="K764" s="652"/>
      <c r="L764" s="649"/>
      <c r="M764" s="602"/>
      <c r="N764" s="436"/>
      <c r="O764" s="585"/>
      <c r="P764" s="434"/>
      <c r="Q764" s="437"/>
    </row>
    <row r="765" spans="1:17" s="393" customFormat="1" ht="13.35" customHeight="1">
      <c r="A765" s="388" t="s">
        <v>505</v>
      </c>
      <c r="B765" s="127"/>
      <c r="C765" s="127"/>
      <c r="D765" s="127"/>
      <c r="E765" s="617" t="s">
        <v>339</v>
      </c>
      <c r="F765" s="181" t="s">
        <v>848</v>
      </c>
      <c r="G765" s="454"/>
      <c r="H765" s="184">
        <v>1</v>
      </c>
      <c r="I765" s="464" t="str">
        <f>IF(G765="","-","?")</f>
        <v>-</v>
      </c>
      <c r="J765" s="185" t="s">
        <v>506</v>
      </c>
      <c r="K765" s="650" t="s">
        <v>30</v>
      </c>
      <c r="L765" s="647" t="s">
        <v>579</v>
      </c>
      <c r="M765" s="600" t="s">
        <v>580</v>
      </c>
      <c r="N765" s="436"/>
      <c r="O765" s="585"/>
      <c r="P765" s="434"/>
      <c r="Q765" s="437"/>
    </row>
    <row r="766" spans="1:17" s="393" customFormat="1" ht="13.35" customHeight="1">
      <c r="A766" s="388" t="s">
        <v>507</v>
      </c>
      <c r="B766" s="127"/>
      <c r="C766" s="127"/>
      <c r="D766" s="127"/>
      <c r="E766" s="619"/>
      <c r="F766" s="458"/>
      <c r="G766" s="456"/>
      <c r="H766" s="178"/>
      <c r="I766" s="457"/>
      <c r="J766" s="185" t="s">
        <v>508</v>
      </c>
      <c r="K766" s="652"/>
      <c r="L766" s="649"/>
      <c r="M766" s="602"/>
      <c r="N766" s="436"/>
      <c r="O766" s="585"/>
      <c r="P766" s="434"/>
      <c r="Q766" s="437"/>
    </row>
    <row r="767" spans="1:17" s="393" customFormat="1" ht="13.35" customHeight="1">
      <c r="A767" s="373"/>
      <c r="B767" s="373"/>
      <c r="C767" s="373"/>
      <c r="D767" s="373"/>
      <c r="E767" s="121" t="s">
        <v>342</v>
      </c>
      <c r="F767" s="115"/>
      <c r="G767" s="255"/>
      <c r="H767" s="179"/>
      <c r="I767" s="321"/>
      <c r="J767" s="179"/>
      <c r="K767" s="321"/>
      <c r="L767" s="530"/>
      <c r="M767" s="208"/>
      <c r="N767" s="436"/>
      <c r="O767" s="441"/>
      <c r="P767" s="434"/>
      <c r="Q767" s="437"/>
    </row>
    <row r="768" spans="1:17" s="393" customFormat="1" ht="13.35" customHeight="1">
      <c r="A768" s="373"/>
      <c r="B768" s="373"/>
      <c r="C768" s="373"/>
      <c r="D768" s="373"/>
      <c r="E768" s="111"/>
      <c r="F768" s="368"/>
      <c r="G768" s="396"/>
      <c r="H768" s="369"/>
      <c r="I768" s="308"/>
      <c r="J768" s="369"/>
      <c r="K768" s="308"/>
      <c r="L768" s="530"/>
      <c r="M768" s="208"/>
      <c r="N768" s="436"/>
      <c r="O768" s="441"/>
      <c r="P768" s="434"/>
      <c r="Q768" s="437"/>
    </row>
    <row r="769" spans="1:17" s="393" customFormat="1" ht="13.35" customHeight="1">
      <c r="A769" s="378" t="s">
        <v>736</v>
      </c>
      <c r="B769" s="373"/>
      <c r="C769" s="373"/>
      <c r="D769" s="373"/>
      <c r="E769" s="111"/>
      <c r="F769" s="115"/>
      <c r="G769" s="234"/>
      <c r="H769" s="118"/>
      <c r="I769" s="307"/>
      <c r="J769" s="118"/>
      <c r="K769" s="307"/>
      <c r="L769" s="530"/>
      <c r="M769" s="208"/>
      <c r="N769" s="436"/>
      <c r="O769" s="441"/>
      <c r="P769" s="434"/>
      <c r="Q769" s="437"/>
    </row>
    <row r="770" spans="1:17" s="393" customFormat="1" ht="13.35" customHeight="1">
      <c r="A770" s="388" t="s">
        <v>509</v>
      </c>
      <c r="B770" s="127"/>
      <c r="C770" s="127"/>
      <c r="D770" s="127"/>
      <c r="E770" s="111"/>
      <c r="F770" s="115"/>
      <c r="G770" s="234"/>
      <c r="H770" s="118"/>
      <c r="I770" s="307"/>
      <c r="J770" s="118"/>
      <c r="K770" s="307"/>
      <c r="L770" s="208"/>
      <c r="M770" s="208"/>
      <c r="N770" s="436"/>
      <c r="O770" s="437"/>
      <c r="P770" s="434"/>
      <c r="Q770" s="437"/>
    </row>
    <row r="771" spans="1:17" s="393" customFormat="1" ht="13.35" customHeight="1">
      <c r="A771" s="388" t="s">
        <v>574</v>
      </c>
      <c r="B771" s="127"/>
      <c r="C771" s="127"/>
      <c r="D771" s="127"/>
      <c r="E771" s="617" t="s">
        <v>510</v>
      </c>
      <c r="F771" s="172"/>
      <c r="G771" s="662">
        <v>15</v>
      </c>
      <c r="H771" s="188"/>
      <c r="I771" s="321"/>
      <c r="J771" s="188"/>
      <c r="K771" s="629">
        <v>3</v>
      </c>
      <c r="L771" s="597"/>
      <c r="M771" s="600">
        <f t="shared" ref="M771:M775" si="48">ROUND(K771*L771,2)</f>
        <v>0</v>
      </c>
      <c r="N771" s="436"/>
      <c r="O771" s="585"/>
      <c r="P771" s="434"/>
      <c r="Q771" s="437"/>
    </row>
    <row r="772" spans="1:17" s="393" customFormat="1" ht="13.35" customHeight="1">
      <c r="A772" s="388" t="s">
        <v>511</v>
      </c>
      <c r="B772" s="127"/>
      <c r="C772" s="127"/>
      <c r="D772" s="127"/>
      <c r="E772" s="618"/>
      <c r="F772" s="173"/>
      <c r="G772" s="663"/>
      <c r="H772" s="178"/>
      <c r="I772" s="308"/>
      <c r="J772" s="178" t="s">
        <v>512</v>
      </c>
      <c r="K772" s="630"/>
      <c r="L772" s="598"/>
      <c r="M772" s="601">
        <f t="shared" si="48"/>
        <v>0</v>
      </c>
      <c r="N772" s="436"/>
      <c r="O772" s="585"/>
      <c r="P772" s="434"/>
      <c r="Q772" s="437"/>
    </row>
    <row r="773" spans="1:17" s="393" customFormat="1" ht="13.35" customHeight="1">
      <c r="A773" s="388" t="s">
        <v>513</v>
      </c>
      <c r="B773" s="127"/>
      <c r="C773" s="127"/>
      <c r="D773" s="127"/>
      <c r="E773" s="618"/>
      <c r="F773" s="181" t="s">
        <v>368</v>
      </c>
      <c r="G773" s="663"/>
      <c r="H773" s="665" t="s">
        <v>492</v>
      </c>
      <c r="I773" s="666"/>
      <c r="J773" s="178"/>
      <c r="K773" s="630"/>
      <c r="L773" s="598"/>
      <c r="M773" s="601">
        <f t="shared" si="48"/>
        <v>0</v>
      </c>
      <c r="N773" s="436"/>
      <c r="O773" s="585"/>
      <c r="P773" s="434"/>
      <c r="Q773" s="437"/>
    </row>
    <row r="774" spans="1:17" s="393" customFormat="1" ht="13.35" customHeight="1">
      <c r="A774" s="388"/>
      <c r="B774" s="127"/>
      <c r="C774" s="127"/>
      <c r="D774" s="127"/>
      <c r="E774" s="618"/>
      <c r="F774" s="173"/>
      <c r="G774" s="663"/>
      <c r="H774" s="178"/>
      <c r="I774" s="308"/>
      <c r="J774" s="178"/>
      <c r="K774" s="630"/>
      <c r="L774" s="598"/>
      <c r="M774" s="601">
        <f t="shared" si="48"/>
        <v>0</v>
      </c>
      <c r="N774" s="436"/>
      <c r="O774" s="585"/>
      <c r="P774" s="434"/>
      <c r="Q774" s="437"/>
    </row>
    <row r="775" spans="1:17" s="393" customFormat="1" ht="13.35" customHeight="1">
      <c r="A775" s="388" t="s">
        <v>514</v>
      </c>
      <c r="B775" s="127"/>
      <c r="C775" s="127"/>
      <c r="D775" s="127"/>
      <c r="E775" s="619"/>
      <c r="F775" s="173"/>
      <c r="G775" s="664"/>
      <c r="H775" s="176"/>
      <c r="I775" s="308"/>
      <c r="J775" s="178" t="s">
        <v>515</v>
      </c>
      <c r="K775" s="631"/>
      <c r="L775" s="599"/>
      <c r="M775" s="602">
        <f t="shared" si="48"/>
        <v>0</v>
      </c>
      <c r="N775" s="436"/>
      <c r="O775" s="585"/>
      <c r="P775" s="434"/>
      <c r="Q775" s="437"/>
    </row>
    <row r="776" spans="1:17" s="393" customFormat="1" ht="13.35" customHeight="1">
      <c r="A776" s="388" t="s">
        <v>575</v>
      </c>
      <c r="B776" s="127"/>
      <c r="C776" s="127"/>
      <c r="D776" s="127"/>
      <c r="E776" s="609"/>
      <c r="F776" s="172"/>
      <c r="G776" s="256"/>
      <c r="H776" s="178"/>
      <c r="I776" s="321"/>
      <c r="J776" s="178" t="s">
        <v>493</v>
      </c>
      <c r="K776" s="650" t="s">
        <v>30</v>
      </c>
      <c r="L776" s="656" t="s">
        <v>579</v>
      </c>
      <c r="M776" s="659" t="s">
        <v>580</v>
      </c>
      <c r="N776" s="436"/>
      <c r="O776" s="585"/>
      <c r="P776" s="434"/>
      <c r="Q776" s="437"/>
    </row>
    <row r="777" spans="1:17" s="393" customFormat="1" ht="13.35" customHeight="1">
      <c r="A777" s="388" t="s">
        <v>516</v>
      </c>
      <c r="B777" s="127"/>
      <c r="C777" s="127"/>
      <c r="D777" s="127"/>
      <c r="E777" s="632"/>
      <c r="F777" s="173" t="s">
        <v>368</v>
      </c>
      <c r="G777" s="465"/>
      <c r="H777" s="667" t="s">
        <v>492</v>
      </c>
      <c r="I777" s="668"/>
      <c r="J777" s="178" t="s">
        <v>517</v>
      </c>
      <c r="K777" s="651"/>
      <c r="L777" s="657"/>
      <c r="M777" s="660"/>
      <c r="N777" s="436"/>
      <c r="O777" s="585"/>
      <c r="P777" s="434"/>
      <c r="Q777" s="437"/>
    </row>
    <row r="778" spans="1:17" s="393" customFormat="1" ht="13.35" customHeight="1">
      <c r="A778" s="388" t="s">
        <v>518</v>
      </c>
      <c r="B778" s="127"/>
      <c r="C778" s="127"/>
      <c r="D778" s="127"/>
      <c r="E778" s="610"/>
      <c r="F778" s="175"/>
      <c r="G778" s="257"/>
      <c r="H778" s="176"/>
      <c r="I778" s="308"/>
      <c r="J778" s="178" t="s">
        <v>519</v>
      </c>
      <c r="K778" s="652"/>
      <c r="L778" s="658"/>
      <c r="M778" s="661"/>
      <c r="N778" s="436"/>
      <c r="O778" s="585"/>
      <c r="P778" s="434"/>
      <c r="Q778" s="437"/>
    </row>
    <row r="779" spans="1:17" s="393" customFormat="1" ht="13.35" customHeight="1">
      <c r="A779" s="388" t="s">
        <v>520</v>
      </c>
      <c r="B779" s="127"/>
      <c r="C779" s="127"/>
      <c r="D779" s="127"/>
      <c r="E779" s="52" t="s">
        <v>356</v>
      </c>
      <c r="F779" s="175" t="s">
        <v>368</v>
      </c>
      <c r="G779" s="258"/>
      <c r="H779" s="653" t="s">
        <v>492</v>
      </c>
      <c r="I779" s="654"/>
      <c r="J779" s="189"/>
      <c r="K779" s="418" t="s">
        <v>30</v>
      </c>
      <c r="L779" s="377" t="s">
        <v>579</v>
      </c>
      <c r="M779" s="285" t="s">
        <v>580</v>
      </c>
      <c r="N779" s="436"/>
      <c r="O779" s="138"/>
      <c r="P779" s="434"/>
      <c r="Q779" s="437"/>
    </row>
    <row r="780" spans="1:17" s="393" customFormat="1" ht="13.35" customHeight="1">
      <c r="A780" s="388" t="s">
        <v>521</v>
      </c>
      <c r="B780" s="127"/>
      <c r="C780" s="127"/>
      <c r="D780" s="127"/>
      <c r="E780" s="52" t="s">
        <v>522</v>
      </c>
      <c r="F780" s="173" t="s">
        <v>368</v>
      </c>
      <c r="G780" s="259"/>
      <c r="H780" s="190">
        <v>1</v>
      </c>
      <c r="I780" s="220" t="str">
        <f>IF(G780="","-","?")</f>
        <v>-</v>
      </c>
      <c r="J780" s="187" t="s">
        <v>340</v>
      </c>
      <c r="K780" s="418" t="s">
        <v>30</v>
      </c>
      <c r="L780" s="377" t="s">
        <v>579</v>
      </c>
      <c r="M780" s="285" t="s">
        <v>580</v>
      </c>
      <c r="N780" s="436"/>
      <c r="O780" s="138"/>
      <c r="P780" s="434"/>
      <c r="Q780" s="437"/>
    </row>
    <row r="781" spans="1:17" s="393" customFormat="1" ht="13.35" customHeight="1">
      <c r="A781" s="127"/>
      <c r="B781" s="373"/>
      <c r="C781" s="373"/>
      <c r="D781" s="373"/>
      <c r="E781" s="111"/>
      <c r="F781" s="191"/>
      <c r="G781" s="396"/>
      <c r="H781" s="369"/>
      <c r="I781" s="308"/>
      <c r="J781" s="369"/>
      <c r="K781" s="308"/>
      <c r="L781" s="530"/>
      <c r="M781" s="208"/>
      <c r="N781" s="436"/>
      <c r="O781" s="441"/>
      <c r="P781" s="434"/>
      <c r="Q781" s="437"/>
    </row>
    <row r="782" spans="1:17" s="393" customFormat="1" ht="13.35" customHeight="1">
      <c r="A782" s="127"/>
      <c r="B782" s="373"/>
      <c r="C782" s="373"/>
      <c r="D782" s="373"/>
      <c r="E782" s="111"/>
      <c r="F782" s="368"/>
      <c r="G782" s="396"/>
      <c r="H782" s="369"/>
      <c r="I782" s="308"/>
      <c r="J782" s="369"/>
      <c r="K782" s="308"/>
      <c r="L782" s="530"/>
      <c r="M782" s="208"/>
      <c r="N782" s="436"/>
      <c r="O782" s="441"/>
      <c r="P782" s="434"/>
      <c r="Q782" s="437"/>
    </row>
    <row r="783" spans="1:17" s="393" customFormat="1" ht="13.35" customHeight="1">
      <c r="A783" s="378" t="s">
        <v>737</v>
      </c>
      <c r="B783" s="373"/>
      <c r="C783" s="373"/>
      <c r="D783" s="373"/>
      <c r="E783" s="111"/>
      <c r="F783" s="368"/>
      <c r="G783" s="396"/>
      <c r="H783" s="369"/>
      <c r="I783" s="308"/>
      <c r="J783" s="369"/>
      <c r="K783" s="308"/>
      <c r="L783" s="530"/>
      <c r="M783" s="208"/>
      <c r="N783" s="436"/>
      <c r="O783" s="441"/>
      <c r="P783" s="434"/>
      <c r="Q783" s="437"/>
    </row>
    <row r="784" spans="1:17" s="393" customFormat="1" ht="13.35" customHeight="1">
      <c r="A784" s="388" t="s">
        <v>523</v>
      </c>
      <c r="B784" s="373"/>
      <c r="C784" s="373"/>
      <c r="D784" s="373"/>
      <c r="E784" s="111"/>
      <c r="F784" s="368"/>
      <c r="G784" s="396"/>
      <c r="H784" s="369"/>
      <c r="I784" s="308"/>
      <c r="J784" s="369"/>
      <c r="K784" s="308"/>
      <c r="L784" s="530"/>
      <c r="M784" s="208"/>
      <c r="N784" s="436"/>
      <c r="O784" s="441"/>
      <c r="P784" s="434"/>
      <c r="Q784" s="437"/>
    </row>
    <row r="785" spans="1:17" s="393" customFormat="1" ht="13.35" customHeight="1">
      <c r="A785" s="388" t="s">
        <v>524</v>
      </c>
      <c r="B785" s="373"/>
      <c r="C785" s="373"/>
      <c r="D785" s="373"/>
      <c r="E785" s="52"/>
      <c r="F785" s="119" t="s">
        <v>525</v>
      </c>
      <c r="G785" s="260"/>
      <c r="H785" s="53" t="s">
        <v>492</v>
      </c>
      <c r="I785" s="314">
        <v>0</v>
      </c>
      <c r="J785" s="55" t="s">
        <v>347</v>
      </c>
      <c r="K785" s="418" t="s">
        <v>30</v>
      </c>
      <c r="L785" s="377" t="s">
        <v>579</v>
      </c>
      <c r="M785" s="285" t="s">
        <v>580</v>
      </c>
      <c r="N785" s="436"/>
      <c r="O785" s="138"/>
      <c r="P785" s="434"/>
      <c r="Q785" s="437"/>
    </row>
    <row r="786" spans="1:17" s="393" customFormat="1" ht="13.35" customHeight="1">
      <c r="A786" s="388" t="s">
        <v>526</v>
      </c>
      <c r="B786" s="373"/>
      <c r="C786" s="373"/>
      <c r="D786" s="373"/>
      <c r="E786" s="52"/>
      <c r="F786" s="119" t="s">
        <v>525</v>
      </c>
      <c r="G786" s="260"/>
      <c r="H786" s="53" t="s">
        <v>492</v>
      </c>
      <c r="I786" s="314">
        <v>0</v>
      </c>
      <c r="J786" s="55" t="s">
        <v>347</v>
      </c>
      <c r="K786" s="418" t="s">
        <v>30</v>
      </c>
      <c r="L786" s="377" t="s">
        <v>579</v>
      </c>
      <c r="M786" s="285" t="s">
        <v>580</v>
      </c>
      <c r="N786" s="436"/>
      <c r="O786" s="138"/>
      <c r="P786" s="434"/>
      <c r="Q786" s="437"/>
    </row>
    <row r="787" spans="1:17" s="393" customFormat="1" ht="13.35" customHeight="1">
      <c r="A787" s="388" t="s">
        <v>527</v>
      </c>
      <c r="B787" s="373"/>
      <c r="C787" s="373"/>
      <c r="D787" s="373"/>
      <c r="E787" s="52"/>
      <c r="F787" s="119" t="s">
        <v>525</v>
      </c>
      <c r="G787" s="260"/>
      <c r="H787" s="53" t="s">
        <v>492</v>
      </c>
      <c r="I787" s="314">
        <v>0</v>
      </c>
      <c r="J787" s="55" t="s">
        <v>347</v>
      </c>
      <c r="K787" s="418" t="s">
        <v>30</v>
      </c>
      <c r="L787" s="377" t="s">
        <v>579</v>
      </c>
      <c r="M787" s="285" t="s">
        <v>580</v>
      </c>
      <c r="N787" s="436"/>
      <c r="O787" s="138"/>
      <c r="P787" s="434"/>
      <c r="Q787" s="437"/>
    </row>
    <row r="788" spans="1:17" s="393" customFormat="1" ht="13.35" customHeight="1">
      <c r="A788" s="388"/>
      <c r="B788" s="373"/>
      <c r="C788" s="373"/>
      <c r="D788" s="373"/>
      <c r="E788" s="111"/>
      <c r="F788" s="151"/>
      <c r="G788" s="261"/>
      <c r="H788" s="117"/>
      <c r="I788" s="322"/>
      <c r="J788" s="150"/>
      <c r="K788" s="322"/>
      <c r="L788" s="530"/>
      <c r="M788" s="208"/>
      <c r="N788" s="436"/>
      <c r="O788" s="441"/>
      <c r="P788" s="434"/>
      <c r="Q788" s="437"/>
    </row>
    <row r="789" spans="1:17" s="393" customFormat="1" ht="13.35" customHeight="1">
      <c r="A789" s="388" t="s">
        <v>514</v>
      </c>
      <c r="B789" s="373"/>
      <c r="C789" s="373"/>
      <c r="D789" s="373"/>
      <c r="E789" s="111"/>
      <c r="F789" s="151"/>
      <c r="G789" s="261"/>
      <c r="H789" s="117"/>
      <c r="I789" s="322"/>
      <c r="J789" s="150"/>
      <c r="K789" s="322"/>
      <c r="L789" s="530"/>
      <c r="M789" s="208"/>
      <c r="N789" s="436"/>
      <c r="O789" s="441"/>
      <c r="P789" s="434"/>
      <c r="Q789" s="437"/>
    </row>
    <row r="790" spans="1:17" s="393" customFormat="1" ht="13.35" customHeight="1">
      <c r="A790" s="388" t="s">
        <v>528</v>
      </c>
      <c r="B790" s="373"/>
      <c r="C790" s="373"/>
      <c r="D790" s="373"/>
      <c r="E790" s="52"/>
      <c r="F790" s="119" t="s">
        <v>525</v>
      </c>
      <c r="G790" s="260"/>
      <c r="H790" s="53" t="s">
        <v>492</v>
      </c>
      <c r="I790" s="314">
        <v>0</v>
      </c>
      <c r="J790" s="55" t="s">
        <v>347</v>
      </c>
      <c r="K790" s="418" t="s">
        <v>30</v>
      </c>
      <c r="L790" s="377" t="s">
        <v>579</v>
      </c>
      <c r="M790" s="285" t="s">
        <v>580</v>
      </c>
      <c r="N790" s="436"/>
      <c r="O790" s="138"/>
      <c r="P790" s="434"/>
      <c r="Q790" s="437"/>
    </row>
    <row r="791" spans="1:17" s="393" customFormat="1" ht="13.35" customHeight="1">
      <c r="A791" s="388"/>
      <c r="B791" s="373"/>
      <c r="C791" s="373"/>
      <c r="D791" s="373"/>
      <c r="E791" s="111"/>
      <c r="F791" s="151"/>
      <c r="G791" s="261"/>
      <c r="H791" s="655"/>
      <c r="I791" s="655"/>
      <c r="J791" s="150"/>
      <c r="K791" s="322"/>
      <c r="L791" s="530"/>
      <c r="M791" s="208"/>
      <c r="N791" s="436"/>
      <c r="O791" s="441"/>
      <c r="P791" s="434"/>
      <c r="Q791" s="437"/>
    </row>
    <row r="792" spans="1:17" s="393" customFormat="1" ht="13.35" customHeight="1">
      <c r="A792" s="388" t="s">
        <v>529</v>
      </c>
      <c r="B792" s="373"/>
      <c r="C792" s="373"/>
      <c r="D792" s="373"/>
      <c r="E792" s="111"/>
      <c r="F792" s="151"/>
      <c r="G792" s="261"/>
      <c r="H792" s="112"/>
      <c r="I792" s="308"/>
      <c r="J792" s="150"/>
      <c r="K792" s="322"/>
      <c r="L792" s="530"/>
      <c r="M792" s="208"/>
      <c r="N792" s="436"/>
      <c r="O792" s="441"/>
      <c r="P792" s="434"/>
      <c r="Q792" s="437"/>
    </row>
    <row r="793" spans="1:17" s="393" customFormat="1" ht="13.35" customHeight="1">
      <c r="A793" s="388" t="s">
        <v>527</v>
      </c>
      <c r="B793" s="373"/>
      <c r="C793" s="373"/>
      <c r="D793" s="373"/>
      <c r="E793" s="52"/>
      <c r="F793" s="119" t="s">
        <v>525</v>
      </c>
      <c r="G793" s="260"/>
      <c r="H793" s="53" t="s">
        <v>492</v>
      </c>
      <c r="I793" s="314">
        <v>0</v>
      </c>
      <c r="J793" s="55" t="s">
        <v>347</v>
      </c>
      <c r="K793" s="418" t="s">
        <v>30</v>
      </c>
      <c r="L793" s="377" t="s">
        <v>579</v>
      </c>
      <c r="M793" s="285" t="s">
        <v>580</v>
      </c>
      <c r="N793" s="436"/>
      <c r="O793" s="138"/>
      <c r="P793" s="434"/>
      <c r="Q793" s="437"/>
    </row>
    <row r="794" spans="1:17" s="393" customFormat="1" ht="13.35" customHeight="1">
      <c r="A794" s="388" t="s">
        <v>530</v>
      </c>
      <c r="B794" s="373"/>
      <c r="C794" s="373"/>
      <c r="D794" s="373"/>
      <c r="E794" s="52"/>
      <c r="F794" s="119" t="s">
        <v>525</v>
      </c>
      <c r="G794" s="260"/>
      <c r="H794" s="53" t="s">
        <v>492</v>
      </c>
      <c r="I794" s="314">
        <v>0</v>
      </c>
      <c r="J794" s="55" t="s">
        <v>347</v>
      </c>
      <c r="K794" s="418" t="s">
        <v>30</v>
      </c>
      <c r="L794" s="377" t="s">
        <v>579</v>
      </c>
      <c r="M794" s="285" t="s">
        <v>580</v>
      </c>
      <c r="N794" s="436"/>
      <c r="O794" s="138"/>
      <c r="P794" s="434"/>
      <c r="Q794" s="437"/>
    </row>
    <row r="795" spans="1:17" s="393" customFormat="1" ht="13.35" customHeight="1">
      <c r="A795" s="388"/>
      <c r="B795" s="373"/>
      <c r="C795" s="373"/>
      <c r="D795" s="373"/>
      <c r="E795" s="111"/>
      <c r="F795" s="127"/>
      <c r="G795" s="262"/>
      <c r="H795" s="116"/>
      <c r="I795" s="307"/>
      <c r="J795" s="127"/>
      <c r="K795" s="323"/>
      <c r="L795" s="530"/>
      <c r="M795" s="208"/>
      <c r="N795" s="436"/>
      <c r="O795" s="441"/>
      <c r="P795" s="434"/>
      <c r="Q795" s="437"/>
    </row>
    <row r="796" spans="1:17" s="393" customFormat="1" ht="13.35" customHeight="1">
      <c r="A796" s="388" t="s">
        <v>531</v>
      </c>
      <c r="B796" s="373"/>
      <c r="C796" s="373"/>
      <c r="D796" s="373"/>
      <c r="E796" s="111"/>
      <c r="F796" s="127"/>
      <c r="G796" s="262"/>
      <c r="H796" s="116"/>
      <c r="I796" s="307"/>
      <c r="J796" s="127"/>
      <c r="K796" s="323"/>
      <c r="L796" s="530"/>
      <c r="M796" s="208"/>
      <c r="N796" s="436"/>
      <c r="O796" s="441"/>
      <c r="P796" s="434"/>
      <c r="Q796" s="437"/>
    </row>
    <row r="797" spans="1:17" s="393" customFormat="1" ht="13.35" customHeight="1">
      <c r="A797" s="388" t="s">
        <v>532</v>
      </c>
      <c r="B797" s="373"/>
      <c r="C797" s="373"/>
      <c r="D797" s="373"/>
      <c r="E797" s="52"/>
      <c r="F797" s="119" t="s">
        <v>525</v>
      </c>
      <c r="G797" s="260"/>
      <c r="H797" s="53" t="s">
        <v>492</v>
      </c>
      <c r="I797" s="314">
        <v>0</v>
      </c>
      <c r="J797" s="55" t="s">
        <v>347</v>
      </c>
      <c r="K797" s="418" t="s">
        <v>30</v>
      </c>
      <c r="L797" s="377" t="s">
        <v>579</v>
      </c>
      <c r="M797" s="285" t="s">
        <v>580</v>
      </c>
      <c r="N797" s="436"/>
      <c r="O797" s="138"/>
      <c r="P797" s="434"/>
      <c r="Q797" s="437"/>
    </row>
    <row r="798" spans="1:17" s="393" customFormat="1" ht="13.35" customHeight="1">
      <c r="A798" s="120"/>
      <c r="B798" s="373"/>
      <c r="C798" s="373"/>
      <c r="D798" s="373"/>
      <c r="E798" s="111"/>
      <c r="F798" s="127"/>
      <c r="G798" s="262"/>
      <c r="H798" s="116"/>
      <c r="I798" s="307"/>
      <c r="J798" s="127"/>
      <c r="K798" s="323"/>
      <c r="L798" s="530"/>
      <c r="M798" s="208"/>
      <c r="N798" s="436"/>
      <c r="O798" s="441"/>
      <c r="P798" s="434"/>
      <c r="Q798" s="437"/>
    </row>
    <row r="799" spans="1:17">
      <c r="A799" s="378" t="s">
        <v>775</v>
      </c>
      <c r="B799" s="387"/>
      <c r="C799" s="387"/>
      <c r="D799" s="387"/>
      <c r="E799" s="379"/>
      <c r="F799" s="11"/>
      <c r="G799" s="390"/>
      <c r="H799" s="11"/>
      <c r="I799" s="238"/>
      <c r="J799" s="11"/>
      <c r="K799" s="305"/>
      <c r="L799" s="140"/>
      <c r="M799" s="142"/>
      <c r="N799" s="429"/>
      <c r="O799" s="140"/>
    </row>
    <row r="800" spans="1:17">
      <c r="A800" s="387" t="s">
        <v>344</v>
      </c>
      <c r="B800" s="387"/>
      <c r="C800" s="387"/>
      <c r="D800" s="387"/>
      <c r="E800" s="379"/>
      <c r="F800" s="11"/>
      <c r="G800" s="390"/>
      <c r="H800" s="11"/>
      <c r="I800" s="238"/>
      <c r="J800" s="11"/>
      <c r="K800" s="305"/>
      <c r="L800" s="140"/>
      <c r="M800" s="142"/>
      <c r="N800" s="429"/>
      <c r="O800" s="140"/>
    </row>
    <row r="801" spans="1:17">
      <c r="A801" s="387" t="s">
        <v>345</v>
      </c>
      <c r="B801" s="387"/>
      <c r="C801" s="387"/>
      <c r="D801" s="387"/>
      <c r="E801" s="381" t="s">
        <v>346</v>
      </c>
      <c r="F801" s="153" t="s">
        <v>334</v>
      </c>
      <c r="G801" s="389">
        <v>275</v>
      </c>
      <c r="H801" s="382" t="s">
        <v>235</v>
      </c>
      <c r="I801" s="314">
        <v>0</v>
      </c>
      <c r="J801" s="383" t="s">
        <v>347</v>
      </c>
      <c r="K801" s="418">
        <v>1</v>
      </c>
      <c r="L801" s="386"/>
      <c r="M801" s="285">
        <f t="shared" ref="M801:M807" si="49">ROUND(K801*L801,2)</f>
        <v>0</v>
      </c>
      <c r="N801" s="429"/>
      <c r="O801" s="138"/>
    </row>
    <row r="802" spans="1:17">
      <c r="A802" s="387" t="s">
        <v>348</v>
      </c>
      <c r="B802" s="387"/>
      <c r="C802" s="387"/>
      <c r="D802" s="387"/>
      <c r="E802" s="381" t="s">
        <v>349</v>
      </c>
      <c r="F802" s="153" t="s">
        <v>334</v>
      </c>
      <c r="G802" s="389">
        <v>275</v>
      </c>
      <c r="H802" s="382" t="s">
        <v>235</v>
      </c>
      <c r="I802" s="314">
        <v>0</v>
      </c>
      <c r="J802" s="383" t="s">
        <v>347</v>
      </c>
      <c r="K802" s="418">
        <v>1</v>
      </c>
      <c r="L802" s="386"/>
      <c r="M802" s="285">
        <f t="shared" si="49"/>
        <v>0</v>
      </c>
      <c r="N802" s="429"/>
      <c r="O802" s="138"/>
    </row>
    <row r="803" spans="1:17">
      <c r="A803" s="387" t="s">
        <v>350</v>
      </c>
      <c r="B803" s="387"/>
      <c r="C803" s="387"/>
      <c r="D803" s="387"/>
      <c r="E803" s="381" t="s">
        <v>349</v>
      </c>
      <c r="F803" s="153" t="s">
        <v>334</v>
      </c>
      <c r="G803" s="389">
        <v>275</v>
      </c>
      <c r="H803" s="382" t="s">
        <v>235</v>
      </c>
      <c r="I803" s="314">
        <v>0</v>
      </c>
      <c r="J803" s="383" t="s">
        <v>347</v>
      </c>
      <c r="K803" s="418">
        <v>1</v>
      </c>
      <c r="L803" s="386"/>
      <c r="M803" s="285">
        <f t="shared" si="49"/>
        <v>0</v>
      </c>
      <c r="N803" s="429"/>
      <c r="O803" s="138"/>
    </row>
    <row r="804" spans="1:17">
      <c r="A804" s="387" t="s">
        <v>351</v>
      </c>
      <c r="B804" s="387"/>
      <c r="C804" s="387"/>
      <c r="D804" s="387"/>
      <c r="E804" s="381" t="s">
        <v>352</v>
      </c>
      <c r="F804" s="153" t="s">
        <v>334</v>
      </c>
      <c r="G804" s="389">
        <v>275</v>
      </c>
      <c r="H804" s="382" t="s">
        <v>235</v>
      </c>
      <c r="I804" s="314">
        <v>0</v>
      </c>
      <c r="J804" s="383" t="s">
        <v>347</v>
      </c>
      <c r="K804" s="418">
        <v>1</v>
      </c>
      <c r="L804" s="386"/>
      <c r="M804" s="285">
        <f t="shared" si="49"/>
        <v>0</v>
      </c>
      <c r="N804" s="429"/>
      <c r="O804" s="138"/>
    </row>
    <row r="805" spans="1:17">
      <c r="A805" s="387" t="s">
        <v>353</v>
      </c>
      <c r="B805" s="387"/>
      <c r="C805" s="387"/>
      <c r="D805" s="387"/>
      <c r="E805" s="381" t="s">
        <v>354</v>
      </c>
      <c r="F805" s="153" t="s">
        <v>334</v>
      </c>
      <c r="G805" s="389">
        <v>275</v>
      </c>
      <c r="H805" s="382" t="s">
        <v>235</v>
      </c>
      <c r="I805" s="314">
        <v>0</v>
      </c>
      <c r="J805" s="383" t="s">
        <v>347</v>
      </c>
      <c r="K805" s="418">
        <v>1</v>
      </c>
      <c r="L805" s="386"/>
      <c r="M805" s="285">
        <f t="shared" si="49"/>
        <v>0</v>
      </c>
      <c r="N805" s="429"/>
      <c r="O805" s="138"/>
    </row>
    <row r="806" spans="1:17">
      <c r="A806" s="387" t="s">
        <v>355</v>
      </c>
      <c r="B806" s="387"/>
      <c r="C806" s="387"/>
      <c r="D806" s="387"/>
      <c r="E806" s="381" t="s">
        <v>356</v>
      </c>
      <c r="F806" s="153" t="s">
        <v>334</v>
      </c>
      <c r="G806" s="389">
        <v>275</v>
      </c>
      <c r="H806" s="382" t="s">
        <v>235</v>
      </c>
      <c r="I806" s="314">
        <v>0</v>
      </c>
      <c r="J806" s="383" t="s">
        <v>347</v>
      </c>
      <c r="K806" s="418">
        <v>1</v>
      </c>
      <c r="L806" s="386"/>
      <c r="M806" s="285">
        <f t="shared" si="49"/>
        <v>0</v>
      </c>
      <c r="N806" s="429"/>
      <c r="O806" s="138"/>
    </row>
    <row r="807" spans="1:17">
      <c r="A807" s="387" t="s">
        <v>563</v>
      </c>
      <c r="B807" s="387"/>
      <c r="C807" s="387"/>
      <c r="D807" s="387"/>
      <c r="E807" s="381"/>
      <c r="F807" s="153" t="s">
        <v>334</v>
      </c>
      <c r="G807" s="389">
        <v>275</v>
      </c>
      <c r="H807" s="382" t="s">
        <v>235</v>
      </c>
      <c r="I807" s="314">
        <v>0</v>
      </c>
      <c r="J807" s="383" t="s">
        <v>347</v>
      </c>
      <c r="K807" s="418">
        <v>1</v>
      </c>
      <c r="L807" s="386"/>
      <c r="M807" s="285">
        <f t="shared" si="49"/>
        <v>0</v>
      </c>
      <c r="N807" s="429"/>
      <c r="O807" s="138"/>
    </row>
    <row r="808" spans="1:17">
      <c r="A808" s="387"/>
      <c r="B808" s="387"/>
      <c r="C808" s="387"/>
      <c r="D808" s="387"/>
      <c r="E808" s="379"/>
      <c r="F808" s="11"/>
      <c r="G808" s="390"/>
      <c r="H808" s="11"/>
      <c r="I808" s="238"/>
      <c r="J808" s="11"/>
      <c r="K808" s="305"/>
      <c r="L808" s="140"/>
      <c r="M808" s="142"/>
      <c r="N808" s="429"/>
      <c r="O808" s="140"/>
    </row>
    <row r="809" spans="1:17">
      <c r="A809" s="378" t="s">
        <v>774</v>
      </c>
      <c r="B809" s="387"/>
      <c r="C809" s="387"/>
      <c r="D809" s="387"/>
      <c r="E809" s="379"/>
      <c r="F809" s="11"/>
      <c r="G809" s="390"/>
      <c r="H809" s="11"/>
      <c r="I809" s="238"/>
      <c r="J809" s="34"/>
      <c r="K809" s="306"/>
      <c r="L809" s="141"/>
      <c r="M809" s="124"/>
      <c r="N809" s="429"/>
      <c r="O809" s="141"/>
      <c r="P809" s="192"/>
    </row>
    <row r="810" spans="1:17">
      <c r="A810" s="378" t="s">
        <v>776</v>
      </c>
      <c r="B810" s="387"/>
      <c r="C810" s="387"/>
      <c r="D810" s="387"/>
      <c r="E810" s="379"/>
      <c r="F810" s="11"/>
      <c r="G810" s="390"/>
      <c r="H810" s="11"/>
      <c r="I810" s="238"/>
      <c r="J810" s="11"/>
      <c r="K810" s="305"/>
      <c r="L810" s="140"/>
      <c r="M810" s="142"/>
      <c r="N810" s="429"/>
      <c r="O810" s="140"/>
      <c r="P810" s="192"/>
    </row>
    <row r="811" spans="1:17">
      <c r="A811" s="387" t="s">
        <v>357</v>
      </c>
      <c r="B811" s="387"/>
      <c r="C811" s="387"/>
      <c r="D811" s="387"/>
      <c r="E811" s="379"/>
      <c r="F811" s="11"/>
      <c r="G811" s="390"/>
      <c r="H811" s="11"/>
      <c r="I811" s="238"/>
      <c r="J811" s="11"/>
      <c r="K811" s="305"/>
      <c r="L811" s="140"/>
      <c r="M811" s="142"/>
      <c r="N811" s="429"/>
      <c r="O811" s="140"/>
      <c r="P811" s="192"/>
    </row>
    <row r="812" spans="1:17">
      <c r="A812" s="387" t="s">
        <v>358</v>
      </c>
      <c r="B812" s="387"/>
      <c r="C812" s="387"/>
      <c r="D812" s="387"/>
      <c r="E812" s="381" t="s">
        <v>359</v>
      </c>
      <c r="F812" s="153" t="s">
        <v>360</v>
      </c>
      <c r="G812" s="389">
        <v>24</v>
      </c>
      <c r="H812" s="382" t="s">
        <v>235</v>
      </c>
      <c r="I812" s="314">
        <v>0</v>
      </c>
      <c r="J812" s="383" t="s">
        <v>361</v>
      </c>
      <c r="K812" s="418">
        <v>2</v>
      </c>
      <c r="L812" s="386"/>
      <c r="M812" s="285">
        <f>ROUND(K812*L812,2)</f>
        <v>0</v>
      </c>
      <c r="N812" s="429"/>
      <c r="O812" s="138"/>
      <c r="P812" s="192"/>
      <c r="Q812" s="432"/>
    </row>
    <row r="813" spans="1:17">
      <c r="A813" s="387" t="s">
        <v>362</v>
      </c>
      <c r="B813" s="387"/>
      <c r="C813" s="387"/>
      <c r="D813" s="387"/>
      <c r="E813" s="381" t="s">
        <v>359</v>
      </c>
      <c r="F813" s="153" t="s">
        <v>360</v>
      </c>
      <c r="G813" s="389"/>
      <c r="H813" s="382" t="s">
        <v>235</v>
      </c>
      <c r="I813" s="314">
        <v>0</v>
      </c>
      <c r="J813" s="383" t="s">
        <v>361</v>
      </c>
      <c r="K813" s="418" t="s">
        <v>30</v>
      </c>
      <c r="L813" s="377" t="s">
        <v>579</v>
      </c>
      <c r="M813" s="285" t="s">
        <v>580</v>
      </c>
      <c r="N813" s="429"/>
      <c r="O813" s="138"/>
      <c r="P813" s="192"/>
    </row>
    <row r="814" spans="1:17">
      <c r="A814" s="387" t="s">
        <v>916</v>
      </c>
      <c r="B814" s="387"/>
      <c r="C814" s="387"/>
      <c r="D814" s="387"/>
      <c r="E814" s="381"/>
      <c r="F814" s="153" t="s">
        <v>368</v>
      </c>
      <c r="G814" s="389">
        <v>24</v>
      </c>
      <c r="H814" s="382" t="s">
        <v>235</v>
      </c>
      <c r="I814" s="314">
        <v>0</v>
      </c>
      <c r="J814" s="383" t="s">
        <v>361</v>
      </c>
      <c r="K814" s="418">
        <v>2</v>
      </c>
      <c r="L814" s="386"/>
      <c r="M814" s="285">
        <f>ROUND(K814*L814,2)</f>
        <v>0</v>
      </c>
      <c r="N814" s="429"/>
      <c r="O814" s="138"/>
      <c r="P814" s="192"/>
      <c r="Q814" s="432"/>
    </row>
    <row r="815" spans="1:17">
      <c r="A815" s="387"/>
      <c r="B815" s="387"/>
      <c r="C815" s="387"/>
      <c r="D815" s="387"/>
      <c r="E815" s="379"/>
      <c r="F815" s="67" t="s">
        <v>914</v>
      </c>
      <c r="G815" s="230"/>
      <c r="H815" s="67"/>
      <c r="I815" s="317"/>
      <c r="J815" s="67"/>
      <c r="K815" s="305"/>
      <c r="L815" s="143"/>
      <c r="M815" s="140"/>
      <c r="N815" s="429"/>
      <c r="O815" s="143"/>
      <c r="P815" s="192"/>
    </row>
    <row r="816" spans="1:17">
      <c r="A816" s="387"/>
      <c r="B816" s="387"/>
      <c r="C816" s="387"/>
      <c r="D816" s="387"/>
      <c r="E816" s="379"/>
      <c r="F816" s="11" t="s">
        <v>915</v>
      </c>
      <c r="G816" s="230"/>
      <c r="H816" s="67"/>
      <c r="I816" s="317"/>
      <c r="J816" s="67"/>
      <c r="K816" s="305"/>
      <c r="L816" s="143"/>
      <c r="M816" s="140"/>
      <c r="N816" s="429"/>
      <c r="O816" s="143"/>
      <c r="P816" s="192"/>
    </row>
    <row r="817" spans="1:17">
      <c r="A817" s="378" t="s">
        <v>777</v>
      </c>
      <c r="B817" s="387"/>
      <c r="C817" s="387"/>
      <c r="D817" s="387"/>
      <c r="E817" s="379"/>
      <c r="F817" s="392"/>
      <c r="G817" s="390"/>
      <c r="H817" s="11"/>
      <c r="I817" s="238"/>
      <c r="J817" s="34"/>
      <c r="K817" s="306"/>
      <c r="L817" s="141"/>
      <c r="M817" s="124"/>
      <c r="N817" s="429"/>
      <c r="O817" s="141"/>
      <c r="P817" s="192"/>
    </row>
    <row r="818" spans="1:17">
      <c r="A818" s="378" t="s">
        <v>778</v>
      </c>
      <c r="B818" s="387"/>
      <c r="C818" s="387"/>
      <c r="D818" s="387"/>
      <c r="E818" s="379"/>
      <c r="F818" s="11"/>
      <c r="G818" s="390"/>
      <c r="H818" s="380"/>
      <c r="I818" s="305"/>
      <c r="J818" s="34"/>
      <c r="K818" s="306"/>
      <c r="L818" s="141"/>
      <c r="M818" s="124"/>
      <c r="N818" s="429"/>
      <c r="O818" s="141"/>
      <c r="P818" s="192"/>
    </row>
    <row r="819" spans="1:17">
      <c r="A819" s="387" t="s">
        <v>802</v>
      </c>
      <c r="B819" s="387"/>
      <c r="C819" s="387"/>
      <c r="D819" s="387"/>
      <c r="E819" s="379"/>
      <c r="F819" s="11"/>
      <c r="G819" s="390"/>
      <c r="H819" s="380"/>
      <c r="I819" s="305"/>
      <c r="J819" s="34"/>
      <c r="K819" s="306"/>
      <c r="L819" s="141"/>
      <c r="M819" s="124"/>
      <c r="N819" s="429"/>
      <c r="O819" s="141"/>
      <c r="P819" s="192"/>
    </row>
    <row r="820" spans="1:17">
      <c r="A820" s="387" t="s">
        <v>364</v>
      </c>
      <c r="B820" s="387"/>
      <c r="C820" s="387"/>
      <c r="D820" s="387"/>
      <c r="E820" s="381" t="s">
        <v>365</v>
      </c>
      <c r="F820" s="153" t="s">
        <v>360</v>
      </c>
      <c r="G820" s="389"/>
      <c r="H820" s="382" t="s">
        <v>235</v>
      </c>
      <c r="I820" s="314">
        <v>0</v>
      </c>
      <c r="J820" s="383" t="s">
        <v>361</v>
      </c>
      <c r="K820" s="418" t="s">
        <v>30</v>
      </c>
      <c r="L820" s="377" t="s">
        <v>579</v>
      </c>
      <c r="M820" s="285" t="s">
        <v>580</v>
      </c>
      <c r="N820" s="429"/>
      <c r="O820" s="138"/>
      <c r="P820" s="192"/>
      <c r="Q820" s="432"/>
    </row>
    <row r="821" spans="1:17">
      <c r="A821" s="387" t="s">
        <v>366</v>
      </c>
      <c r="B821" s="387"/>
      <c r="C821" s="387"/>
      <c r="D821" s="387"/>
      <c r="E821" s="381" t="s">
        <v>365</v>
      </c>
      <c r="F821" s="153" t="s">
        <v>360</v>
      </c>
      <c r="G821" s="389"/>
      <c r="H821" s="382" t="s">
        <v>235</v>
      </c>
      <c r="I821" s="314">
        <v>0</v>
      </c>
      <c r="J821" s="383" t="s">
        <v>361</v>
      </c>
      <c r="K821" s="418" t="s">
        <v>30</v>
      </c>
      <c r="L821" s="377" t="s">
        <v>579</v>
      </c>
      <c r="M821" s="285" t="s">
        <v>580</v>
      </c>
      <c r="O821" s="138"/>
      <c r="P821" s="192"/>
    </row>
    <row r="822" spans="1:17">
      <c r="A822" s="387"/>
      <c r="B822" s="387"/>
      <c r="C822" s="387"/>
      <c r="D822" s="387"/>
      <c r="E822" s="379"/>
      <c r="F822" s="67" t="s">
        <v>363</v>
      </c>
      <c r="G822" s="230"/>
      <c r="H822" s="67"/>
      <c r="I822" s="317"/>
      <c r="J822" s="362"/>
      <c r="K822" s="305"/>
      <c r="L822" s="138"/>
      <c r="M822" s="137"/>
      <c r="O822" s="138"/>
      <c r="P822" s="192"/>
    </row>
    <row r="823" spans="1:17">
      <c r="A823" s="387" t="s">
        <v>367</v>
      </c>
      <c r="B823" s="387"/>
      <c r="C823" s="387"/>
      <c r="D823" s="387"/>
      <c r="E823" s="379"/>
      <c r="F823" s="11"/>
      <c r="G823" s="390"/>
      <c r="H823" s="380"/>
      <c r="I823" s="305"/>
      <c r="J823" s="34"/>
      <c r="K823" s="306"/>
      <c r="L823" s="141"/>
      <c r="M823" s="124"/>
      <c r="O823" s="141"/>
      <c r="P823" s="192"/>
    </row>
    <row r="824" spans="1:17">
      <c r="A824" s="387" t="s">
        <v>550</v>
      </c>
      <c r="B824" s="387"/>
      <c r="C824" s="387"/>
      <c r="D824" s="387"/>
      <c r="E824" s="381"/>
      <c r="F824" s="153" t="s">
        <v>368</v>
      </c>
      <c r="G824" s="389"/>
      <c r="H824" s="382" t="s">
        <v>235</v>
      </c>
      <c r="I824" s="314">
        <v>0</v>
      </c>
      <c r="J824" s="383" t="s">
        <v>361</v>
      </c>
      <c r="K824" s="418" t="s">
        <v>30</v>
      </c>
      <c r="L824" s="377" t="s">
        <v>579</v>
      </c>
      <c r="M824" s="285" t="s">
        <v>580</v>
      </c>
      <c r="O824" s="138"/>
      <c r="P824" s="192"/>
    </row>
    <row r="825" spans="1:17">
      <c r="A825" s="387"/>
      <c r="B825" s="387"/>
      <c r="C825" s="387"/>
      <c r="D825" s="387"/>
      <c r="E825" s="379"/>
      <c r="F825" s="67" t="s">
        <v>363</v>
      </c>
      <c r="G825" s="230"/>
      <c r="H825" s="67"/>
      <c r="I825" s="317"/>
      <c r="J825" s="67"/>
      <c r="K825" s="305"/>
      <c r="L825" s="143"/>
      <c r="M825" s="140"/>
      <c r="O825" s="143"/>
      <c r="P825" s="192"/>
    </row>
    <row r="826" spans="1:17">
      <c r="A826" s="387"/>
      <c r="B826" s="387"/>
      <c r="C826" s="387"/>
      <c r="D826" s="387"/>
      <c r="E826" s="379"/>
      <c r="F826" s="380"/>
      <c r="G826" s="390"/>
      <c r="H826" s="362"/>
      <c r="I826" s="238"/>
      <c r="J826" s="362"/>
      <c r="K826" s="305"/>
      <c r="L826" s="138"/>
      <c r="M826" s="137"/>
      <c r="O826" s="138"/>
      <c r="P826" s="192"/>
    </row>
    <row r="827" spans="1:17">
      <c r="A827" s="378" t="s">
        <v>779</v>
      </c>
      <c r="B827" s="387"/>
      <c r="C827" s="387"/>
      <c r="D827" s="387"/>
      <c r="E827" s="379"/>
      <c r="F827" s="380"/>
      <c r="G827" s="390"/>
      <c r="H827" s="362"/>
      <c r="I827" s="238"/>
      <c r="J827" s="362"/>
      <c r="K827" s="305"/>
      <c r="L827" s="138"/>
      <c r="M827" s="137"/>
      <c r="O827" s="138"/>
      <c r="P827" s="192"/>
    </row>
    <row r="828" spans="1:17">
      <c r="A828" s="387"/>
      <c r="B828" s="387"/>
      <c r="C828" s="387"/>
      <c r="D828" s="387"/>
      <c r="E828" s="379"/>
      <c r="F828" s="380"/>
      <c r="G828" s="390"/>
      <c r="H828" s="362"/>
      <c r="I828" s="238"/>
      <c r="J828" s="362"/>
      <c r="K828" s="305"/>
      <c r="L828" s="138"/>
      <c r="M828" s="137"/>
      <c r="O828" s="138"/>
      <c r="P828" s="192"/>
    </row>
    <row r="829" spans="1:17">
      <c r="A829" s="378" t="s">
        <v>780</v>
      </c>
      <c r="B829" s="387"/>
      <c r="C829" s="387"/>
      <c r="D829" s="387"/>
      <c r="E829" s="379"/>
      <c r="F829" s="380"/>
      <c r="G829" s="390"/>
      <c r="H829" s="362"/>
      <c r="I829" s="238"/>
      <c r="J829" s="362"/>
      <c r="K829" s="305"/>
      <c r="L829" s="138"/>
      <c r="M829" s="137"/>
      <c r="O829" s="138"/>
      <c r="P829" s="192"/>
    </row>
    <row r="830" spans="1:17">
      <c r="A830" s="387" t="s">
        <v>369</v>
      </c>
      <c r="B830" s="387"/>
      <c r="C830" s="387"/>
      <c r="D830" s="387"/>
      <c r="E830" s="379"/>
      <c r="F830" s="380"/>
      <c r="G830" s="390"/>
      <c r="H830" s="362"/>
      <c r="I830" s="238"/>
      <c r="J830" s="362"/>
      <c r="K830" s="422"/>
      <c r="M830" s="394"/>
      <c r="O830" s="430"/>
      <c r="P830" s="192"/>
    </row>
    <row r="831" spans="1:17">
      <c r="A831" s="387" t="s">
        <v>370</v>
      </c>
      <c r="B831" s="387"/>
      <c r="C831" s="387"/>
      <c r="D831" s="387"/>
      <c r="E831" s="379"/>
      <c r="F831" s="380"/>
      <c r="G831" s="390"/>
      <c r="H831" s="362"/>
      <c r="I831" s="238"/>
      <c r="J831" s="362"/>
      <c r="K831" s="305"/>
      <c r="L831" s="138"/>
      <c r="M831" s="137"/>
      <c r="O831" s="138"/>
      <c r="P831" s="192"/>
    </row>
    <row r="832" spans="1:17">
      <c r="A832" s="387" t="s">
        <v>917</v>
      </c>
      <c r="B832" s="387"/>
      <c r="C832" s="387"/>
      <c r="D832" s="387"/>
      <c r="E832" s="379"/>
      <c r="F832" s="380"/>
      <c r="G832" s="390"/>
      <c r="H832" s="362"/>
      <c r="I832" s="238"/>
      <c r="J832" s="362"/>
      <c r="K832" s="304">
        <v>1</v>
      </c>
      <c r="L832" s="386"/>
      <c r="M832" s="385">
        <f>ROUND(K832*L832,2)</f>
        <v>0</v>
      </c>
      <c r="O832" s="138"/>
      <c r="P832" s="192"/>
      <c r="Q832" s="432"/>
    </row>
    <row r="833" spans="1:17" ht="15" thickBot="1">
      <c r="A833" s="387"/>
      <c r="B833" s="387"/>
      <c r="C833" s="387"/>
      <c r="D833" s="387"/>
      <c r="E833" s="379"/>
      <c r="F833" s="380"/>
      <c r="G833" s="217"/>
      <c r="H833" s="21"/>
      <c r="I833" s="338"/>
      <c r="J833" s="222"/>
      <c r="K833" s="320" t="s">
        <v>733</v>
      </c>
      <c r="L833" s="596">
        <f>SUM(M742:M832)</f>
        <v>0</v>
      </c>
      <c r="M833" s="596"/>
      <c r="O833" s="434"/>
      <c r="P833" s="192"/>
    </row>
    <row r="834" spans="1:17">
      <c r="A834" s="387"/>
      <c r="B834" s="387"/>
      <c r="C834" s="387"/>
      <c r="D834" s="387"/>
      <c r="E834" s="379"/>
      <c r="F834" s="380"/>
      <c r="G834" s="390"/>
      <c r="H834" s="362"/>
      <c r="I834" s="238"/>
      <c r="J834" s="362"/>
      <c r="K834" s="305"/>
      <c r="L834" s="138"/>
      <c r="M834" s="137"/>
      <c r="O834" s="138"/>
      <c r="P834" s="192"/>
    </row>
    <row r="835" spans="1:17">
      <c r="A835" s="378" t="s">
        <v>738</v>
      </c>
      <c r="B835" s="387"/>
      <c r="C835" s="387"/>
      <c r="D835" s="387"/>
      <c r="E835" s="379"/>
      <c r="F835" s="380"/>
      <c r="G835" s="390"/>
      <c r="H835" s="362"/>
      <c r="I835" s="238"/>
      <c r="J835" s="362"/>
      <c r="K835" s="305"/>
      <c r="L835" s="138"/>
      <c r="M835" s="137"/>
      <c r="O835" s="138"/>
      <c r="P835" s="192"/>
    </row>
    <row r="836" spans="1:17">
      <c r="A836" s="378" t="s">
        <v>739</v>
      </c>
      <c r="B836" s="387"/>
      <c r="C836" s="387"/>
      <c r="D836" s="387"/>
      <c r="E836" s="379"/>
      <c r="F836" s="361"/>
      <c r="G836" s="395"/>
      <c r="H836" s="363"/>
      <c r="I836" s="313"/>
      <c r="J836" s="363"/>
      <c r="K836" s="301"/>
      <c r="L836" s="371"/>
      <c r="M836" s="372"/>
      <c r="O836" s="138"/>
      <c r="P836" s="192"/>
    </row>
    <row r="837" spans="1:17">
      <c r="A837" s="387" t="s">
        <v>827</v>
      </c>
      <c r="B837" s="387"/>
      <c r="C837" s="387"/>
      <c r="D837" s="387"/>
      <c r="E837" s="381" t="s">
        <v>371</v>
      </c>
      <c r="F837" s="382" t="s">
        <v>443</v>
      </c>
      <c r="G837" s="391"/>
      <c r="H837" s="582" t="s">
        <v>235</v>
      </c>
      <c r="I837" s="583"/>
      <c r="J837" s="384"/>
      <c r="K837" s="418">
        <v>1</v>
      </c>
      <c r="L837" s="386"/>
      <c r="M837" s="285">
        <f>ROUND(K837*L837,2)</f>
        <v>0</v>
      </c>
      <c r="O837" s="138"/>
      <c r="P837" s="192"/>
      <c r="Q837" s="432"/>
    </row>
    <row r="838" spans="1:17">
      <c r="A838" s="387" t="s">
        <v>582</v>
      </c>
      <c r="B838" s="387"/>
      <c r="C838" s="387"/>
      <c r="D838" s="387"/>
      <c r="E838" s="381" t="s">
        <v>371</v>
      </c>
      <c r="F838" s="382" t="s">
        <v>443</v>
      </c>
      <c r="G838" s="391"/>
      <c r="H838" s="582" t="s">
        <v>235</v>
      </c>
      <c r="I838" s="583"/>
      <c r="J838" s="384"/>
      <c r="K838" s="418" t="s">
        <v>30</v>
      </c>
      <c r="L838" s="377" t="s">
        <v>579</v>
      </c>
      <c r="M838" s="285" t="s">
        <v>580</v>
      </c>
      <c r="O838" s="138"/>
      <c r="P838" s="192"/>
      <c r="Q838" s="432"/>
    </row>
    <row r="839" spans="1:17">
      <c r="A839" s="387" t="s">
        <v>794</v>
      </c>
      <c r="B839" s="387"/>
      <c r="C839" s="387"/>
      <c r="D839" s="387"/>
      <c r="E839" s="381" t="s">
        <v>797</v>
      </c>
      <c r="F839" s="382" t="s">
        <v>360</v>
      </c>
      <c r="G839" s="391">
        <v>1053</v>
      </c>
      <c r="H839" s="582" t="s">
        <v>235</v>
      </c>
      <c r="I839" s="583"/>
      <c r="J839" s="384"/>
      <c r="K839" s="418">
        <v>1</v>
      </c>
      <c r="L839" s="386"/>
      <c r="M839" s="285">
        <f>ROUND(K839*L839,2)</f>
        <v>0</v>
      </c>
      <c r="O839" s="138"/>
      <c r="P839" s="192"/>
      <c r="Q839" s="432"/>
    </row>
    <row r="840" spans="1:17">
      <c r="A840" s="387" t="s">
        <v>795</v>
      </c>
      <c r="B840" s="387"/>
      <c r="C840" s="387"/>
      <c r="D840" s="387"/>
      <c r="E840" s="381" t="s">
        <v>798</v>
      </c>
      <c r="F840" s="382" t="s">
        <v>117</v>
      </c>
      <c r="G840" s="391"/>
      <c r="H840" s="582" t="s">
        <v>235</v>
      </c>
      <c r="I840" s="583"/>
      <c r="J840" s="384"/>
      <c r="K840" s="418" t="s">
        <v>30</v>
      </c>
      <c r="L840" s="377" t="s">
        <v>579</v>
      </c>
      <c r="M840" s="285" t="s">
        <v>580</v>
      </c>
      <c r="O840" s="138"/>
      <c r="P840" s="192"/>
      <c r="Q840" s="432"/>
    </row>
    <row r="841" spans="1:17">
      <c r="A841" s="387" t="s">
        <v>849</v>
      </c>
      <c r="B841" s="387"/>
      <c r="C841" s="387"/>
      <c r="D841" s="387"/>
      <c r="E841" s="381" t="s">
        <v>800</v>
      </c>
      <c r="F841" s="382" t="s">
        <v>34</v>
      </c>
      <c r="G841" s="391">
        <v>303</v>
      </c>
      <c r="H841" s="582" t="s">
        <v>235</v>
      </c>
      <c r="I841" s="583"/>
      <c r="J841" s="384"/>
      <c r="K841" s="418">
        <v>2</v>
      </c>
      <c r="L841" s="386"/>
      <c r="M841" s="285">
        <f>ROUND(K841*L841,2)</f>
        <v>0</v>
      </c>
      <c r="O841" s="138"/>
      <c r="P841" s="192"/>
      <c r="Q841" s="432"/>
    </row>
    <row r="842" spans="1:17">
      <c r="A842" s="387"/>
      <c r="B842" s="387"/>
      <c r="C842" s="387"/>
      <c r="D842" s="387"/>
      <c r="E842" s="68" t="s">
        <v>372</v>
      </c>
      <c r="F842" s="361"/>
      <c r="G842" s="232"/>
      <c r="H842" s="30"/>
      <c r="I842" s="315"/>
      <c r="J842" s="30"/>
      <c r="K842" s="309"/>
      <c r="L842" s="128"/>
      <c r="M842" s="125"/>
      <c r="O842" s="138"/>
      <c r="P842" s="192"/>
    </row>
    <row r="843" spans="1:17">
      <c r="A843" s="378" t="s">
        <v>740</v>
      </c>
      <c r="B843" s="387"/>
      <c r="C843" s="387"/>
      <c r="D843" s="387"/>
      <c r="E843" s="379"/>
      <c r="F843" s="132"/>
      <c r="G843" s="236"/>
      <c r="H843" s="132"/>
      <c r="I843" s="301"/>
      <c r="J843" s="132"/>
      <c r="K843" s="301"/>
      <c r="L843" s="139"/>
      <c r="M843" s="84"/>
      <c r="O843" s="433"/>
      <c r="P843" s="192"/>
    </row>
    <row r="844" spans="1:17">
      <c r="A844" s="387" t="s">
        <v>373</v>
      </c>
      <c r="B844" s="387"/>
      <c r="C844" s="387"/>
      <c r="D844" s="387"/>
      <c r="E844" s="379"/>
      <c r="F844" s="132"/>
      <c r="G844" s="236"/>
      <c r="H844" s="132"/>
      <c r="I844" s="301"/>
      <c r="J844" s="132"/>
      <c r="K844" s="301"/>
      <c r="L844" s="139"/>
      <c r="M844" s="84"/>
      <c r="O844" s="433"/>
      <c r="P844" s="192"/>
    </row>
    <row r="845" spans="1:17">
      <c r="A845" s="387" t="s">
        <v>374</v>
      </c>
      <c r="B845" s="387"/>
      <c r="C845" s="387"/>
      <c r="D845" s="387"/>
      <c r="E845" s="381" t="s">
        <v>375</v>
      </c>
      <c r="F845" s="382" t="s">
        <v>334</v>
      </c>
      <c r="G845" s="389">
        <v>207</v>
      </c>
      <c r="H845" s="383" t="s">
        <v>361</v>
      </c>
      <c r="I845" s="314">
        <v>0</v>
      </c>
      <c r="J845" s="383" t="s">
        <v>286</v>
      </c>
      <c r="K845" s="304">
        <v>1</v>
      </c>
      <c r="L845" s="386"/>
      <c r="M845" s="385">
        <f t="shared" ref="M845:M846" si="50">ROUND(K845*L845,2)</f>
        <v>0</v>
      </c>
      <c r="O845" s="138"/>
      <c r="P845" s="192"/>
      <c r="Q845" s="432"/>
    </row>
    <row r="846" spans="1:17">
      <c r="A846" s="387" t="s">
        <v>376</v>
      </c>
      <c r="B846" s="387"/>
      <c r="C846" s="387"/>
      <c r="D846" s="387"/>
      <c r="E846" s="381" t="s">
        <v>375</v>
      </c>
      <c r="F846" s="382" t="s">
        <v>368</v>
      </c>
      <c r="G846" s="389">
        <v>11</v>
      </c>
      <c r="H846" s="383">
        <v>1</v>
      </c>
      <c r="I846" s="314">
        <v>0</v>
      </c>
      <c r="J846" s="383" t="s">
        <v>286</v>
      </c>
      <c r="K846" s="304">
        <v>1</v>
      </c>
      <c r="L846" s="386"/>
      <c r="M846" s="385">
        <f t="shared" si="50"/>
        <v>0</v>
      </c>
      <c r="O846" s="138"/>
      <c r="P846" s="192"/>
      <c r="Q846" s="432"/>
    </row>
    <row r="847" spans="1:17">
      <c r="A847" s="387" t="s">
        <v>377</v>
      </c>
      <c r="B847" s="387"/>
      <c r="C847" s="387"/>
      <c r="D847" s="387"/>
      <c r="E847" s="381"/>
      <c r="F847" s="382" t="s">
        <v>368</v>
      </c>
      <c r="G847" s="389"/>
      <c r="H847" s="383"/>
      <c r="I847" s="314">
        <v>0</v>
      </c>
      <c r="J847" s="383"/>
      <c r="K847" s="418" t="s">
        <v>30</v>
      </c>
      <c r="L847" s="377" t="s">
        <v>579</v>
      </c>
      <c r="M847" s="285" t="s">
        <v>580</v>
      </c>
      <c r="O847" s="138"/>
      <c r="P847" s="192"/>
    </row>
    <row r="848" spans="1:17">
      <c r="A848" s="387" t="s">
        <v>378</v>
      </c>
      <c r="B848" s="387"/>
      <c r="C848" s="387"/>
      <c r="D848" s="387"/>
      <c r="E848" s="381"/>
      <c r="F848" s="382" t="s">
        <v>368</v>
      </c>
      <c r="G848" s="389"/>
      <c r="H848" s="383"/>
      <c r="I848" s="314">
        <v>0</v>
      </c>
      <c r="J848" s="383"/>
      <c r="K848" s="418" t="s">
        <v>30</v>
      </c>
      <c r="L848" s="377" t="s">
        <v>579</v>
      </c>
      <c r="M848" s="285" t="s">
        <v>580</v>
      </c>
      <c r="O848" s="138"/>
      <c r="P848" s="192"/>
    </row>
    <row r="849" spans="1:17">
      <c r="A849" s="387"/>
      <c r="B849" s="387"/>
      <c r="C849" s="387"/>
      <c r="D849" s="387"/>
      <c r="E849" s="45" t="s">
        <v>379</v>
      </c>
      <c r="F849" s="361"/>
      <c r="G849" s="390"/>
      <c r="H849" s="362"/>
      <c r="I849" s="238"/>
      <c r="J849" s="362"/>
      <c r="K849" s="305"/>
      <c r="L849" s="138"/>
      <c r="M849" s="137"/>
      <c r="O849" s="138"/>
      <c r="P849" s="192"/>
    </row>
    <row r="850" spans="1:17">
      <c r="A850" s="387"/>
      <c r="B850" s="387"/>
      <c r="C850" s="387"/>
      <c r="D850" s="387"/>
      <c r="E850" s="45" t="s">
        <v>380</v>
      </c>
      <c r="F850" s="361"/>
      <c r="G850" s="390"/>
      <c r="H850" s="362"/>
      <c r="I850" s="238"/>
      <c r="J850" s="362"/>
      <c r="K850" s="305"/>
      <c r="L850" s="138"/>
      <c r="M850" s="137"/>
      <c r="O850" s="138"/>
      <c r="P850" s="192"/>
    </row>
    <row r="851" spans="1:17">
      <c r="A851" s="387"/>
      <c r="B851" s="387"/>
      <c r="C851" s="387"/>
      <c r="D851" s="387"/>
      <c r="E851" s="45" t="s">
        <v>381</v>
      </c>
      <c r="F851" s="361"/>
      <c r="G851" s="390"/>
      <c r="H851" s="362"/>
      <c r="I851" s="238"/>
      <c r="J851" s="362"/>
      <c r="K851" s="305"/>
      <c r="L851" s="138"/>
      <c r="M851" s="137"/>
      <c r="O851" s="138"/>
      <c r="P851" s="192"/>
    </row>
    <row r="852" spans="1:17">
      <c r="A852" s="387"/>
      <c r="B852" s="387"/>
      <c r="C852" s="387"/>
      <c r="D852" s="387"/>
      <c r="E852" s="45" t="s">
        <v>382</v>
      </c>
      <c r="F852" s="361"/>
      <c r="G852" s="390"/>
      <c r="H852" s="34"/>
      <c r="I852" s="317"/>
      <c r="J852" s="362"/>
      <c r="K852" s="305"/>
      <c r="L852" s="138"/>
      <c r="M852" s="137"/>
      <c r="O852" s="138"/>
      <c r="P852" s="192"/>
    </row>
    <row r="853" spans="1:17">
      <c r="A853" s="387"/>
      <c r="B853" s="387"/>
      <c r="C853" s="387"/>
      <c r="D853" s="387"/>
      <c r="E853" s="45" t="s">
        <v>383</v>
      </c>
      <c r="F853" s="361"/>
      <c r="G853" s="390"/>
      <c r="H853" s="34"/>
      <c r="I853" s="317"/>
      <c r="J853" s="362"/>
      <c r="K853" s="305"/>
      <c r="L853" s="138"/>
      <c r="M853" s="137"/>
      <c r="O853" s="138"/>
      <c r="P853" s="192"/>
    </row>
    <row r="854" spans="1:17">
      <c r="A854" s="387"/>
      <c r="B854" s="387"/>
      <c r="C854" s="387"/>
      <c r="D854" s="387"/>
      <c r="E854" s="379"/>
      <c r="F854" s="380"/>
      <c r="G854" s="390"/>
      <c r="H854" s="34"/>
      <c r="I854" s="317"/>
      <c r="J854" s="362"/>
      <c r="K854" s="305"/>
      <c r="L854" s="138"/>
      <c r="M854" s="137"/>
      <c r="O854" s="138"/>
      <c r="P854" s="192"/>
    </row>
    <row r="855" spans="1:17">
      <c r="A855" s="378" t="s">
        <v>741</v>
      </c>
      <c r="B855" s="387"/>
      <c r="C855" s="387"/>
      <c r="D855" s="387"/>
      <c r="E855" s="379"/>
      <c r="F855" s="380"/>
      <c r="G855" s="390"/>
      <c r="H855" s="362"/>
      <c r="I855" s="238"/>
      <c r="J855" s="362"/>
      <c r="K855" s="305"/>
      <c r="L855" s="138"/>
      <c r="M855" s="137"/>
      <c r="O855" s="138"/>
      <c r="P855" s="192"/>
    </row>
    <row r="856" spans="1:17">
      <c r="A856" s="387" t="s">
        <v>755</v>
      </c>
      <c r="B856" s="387"/>
      <c r="C856" s="387"/>
      <c r="D856" s="387"/>
      <c r="E856" s="381"/>
      <c r="F856" s="382" t="s">
        <v>443</v>
      </c>
      <c r="G856" s="389"/>
      <c r="H856" s="582" t="s">
        <v>235</v>
      </c>
      <c r="I856" s="583"/>
      <c r="J856" s="383"/>
      <c r="K856" s="418" t="s">
        <v>30</v>
      </c>
      <c r="L856" s="377" t="s">
        <v>579</v>
      </c>
      <c r="M856" s="285" t="s">
        <v>580</v>
      </c>
      <c r="O856" s="138"/>
      <c r="P856" s="192"/>
      <c r="Q856" s="432"/>
    </row>
    <row r="857" spans="1:17">
      <c r="A857" s="387" t="s">
        <v>384</v>
      </c>
      <c r="B857" s="387"/>
      <c r="C857" s="387"/>
      <c r="D857" s="387"/>
      <c r="E857" s="381"/>
      <c r="F857" s="382" t="s">
        <v>34</v>
      </c>
      <c r="G857" s="389"/>
      <c r="H857" s="582" t="s">
        <v>235</v>
      </c>
      <c r="I857" s="583"/>
      <c r="J857" s="383"/>
      <c r="K857" s="418" t="s">
        <v>30</v>
      </c>
      <c r="L857" s="377" t="s">
        <v>579</v>
      </c>
      <c r="M857" s="285" t="s">
        <v>580</v>
      </c>
      <c r="O857" s="138"/>
      <c r="P857" s="192"/>
      <c r="Q857" s="432"/>
    </row>
    <row r="858" spans="1:17">
      <c r="A858" s="387" t="s">
        <v>385</v>
      </c>
      <c r="B858" s="387"/>
      <c r="C858" s="387"/>
      <c r="D858" s="387"/>
      <c r="E858" s="381"/>
      <c r="F858" s="382" t="s">
        <v>386</v>
      </c>
      <c r="G858" s="389"/>
      <c r="H858" s="582" t="s">
        <v>235</v>
      </c>
      <c r="I858" s="671"/>
      <c r="J858" s="283"/>
      <c r="K858" s="418" t="s">
        <v>30</v>
      </c>
      <c r="L858" s="377" t="s">
        <v>579</v>
      </c>
      <c r="M858" s="285" t="s">
        <v>580</v>
      </c>
      <c r="O858" s="138"/>
      <c r="P858" s="192"/>
      <c r="Q858" s="432"/>
    </row>
    <row r="859" spans="1:17">
      <c r="A859" s="387"/>
      <c r="B859" s="387"/>
      <c r="C859" s="387"/>
      <c r="D859" s="387"/>
      <c r="E859" s="379"/>
      <c r="F859" s="380"/>
      <c r="G859" s="390"/>
      <c r="H859" s="34"/>
      <c r="I859" s="315"/>
      <c r="J859" s="30"/>
      <c r="K859" s="309"/>
      <c r="L859" s="128"/>
      <c r="M859" s="125"/>
      <c r="O859" s="138"/>
    </row>
    <row r="860" spans="1:17" ht="15" thickBot="1">
      <c r="A860" s="378"/>
      <c r="B860" s="387"/>
      <c r="C860" s="387"/>
      <c r="D860" s="387"/>
      <c r="E860" s="379"/>
      <c r="F860" s="380"/>
      <c r="G860" s="390"/>
      <c r="H860" s="362"/>
      <c r="I860" s="338"/>
      <c r="J860" s="222"/>
      <c r="K860" s="311" t="s">
        <v>742</v>
      </c>
      <c r="L860" s="571">
        <f>SUM(M837:M859)</f>
        <v>0</v>
      </c>
      <c r="M860" s="571"/>
      <c r="O860" s="434"/>
    </row>
    <row r="861" spans="1:17">
      <c r="A861" s="378"/>
      <c r="B861" s="387"/>
      <c r="C861" s="387"/>
      <c r="D861" s="387"/>
      <c r="E861" s="379"/>
      <c r="F861" s="380"/>
      <c r="G861" s="390"/>
      <c r="H861" s="362"/>
      <c r="I861" s="238"/>
      <c r="J861" s="21"/>
      <c r="K861" s="305"/>
      <c r="L861" s="137"/>
      <c r="M861" s="144"/>
      <c r="O861" s="137"/>
    </row>
    <row r="862" spans="1:17">
      <c r="A862" s="378" t="s">
        <v>533</v>
      </c>
      <c r="B862" s="387"/>
      <c r="C862" s="387"/>
      <c r="D862" s="387"/>
      <c r="E862" s="379"/>
      <c r="F862" s="361"/>
      <c r="G862" s="395"/>
      <c r="H862" s="363"/>
      <c r="I862" s="313"/>
      <c r="J862" s="363"/>
      <c r="K862" s="305"/>
      <c r="L862" s="371"/>
      <c r="M862" s="137"/>
      <c r="O862" s="138"/>
    </row>
    <row r="863" spans="1:17" s="393" customFormat="1" ht="13.35" customHeight="1">
      <c r="A863" s="378" t="s">
        <v>812</v>
      </c>
      <c r="B863" s="404"/>
      <c r="C863" s="404"/>
      <c r="D863" s="404"/>
      <c r="E863" s="405"/>
      <c r="F863" s="406"/>
      <c r="G863" s="407"/>
      <c r="H863" s="407"/>
      <c r="I863" s="408"/>
      <c r="J863" s="407"/>
      <c r="K863" s="408"/>
      <c r="L863" s="208"/>
      <c r="N863" s="437"/>
      <c r="O863" s="437"/>
      <c r="P863" s="437"/>
      <c r="Q863" s="437"/>
    </row>
    <row r="864" spans="1:17" s="393" customFormat="1" ht="13.35" customHeight="1">
      <c r="A864" s="403" t="s">
        <v>813</v>
      </c>
      <c r="B864" s="404"/>
      <c r="C864" s="404"/>
      <c r="D864" s="404"/>
      <c r="E864" s="405"/>
      <c r="F864" s="406"/>
      <c r="G864" s="407"/>
      <c r="H864" s="407"/>
      <c r="I864" s="408"/>
      <c r="J864" s="407"/>
      <c r="K864" s="408"/>
      <c r="L864" s="208"/>
      <c r="N864" s="437"/>
      <c r="O864" s="437"/>
      <c r="P864" s="437"/>
      <c r="Q864" s="437"/>
    </row>
    <row r="865" spans="1:17" s="393" customFormat="1" ht="13.35" customHeight="1">
      <c r="A865" s="409" t="s">
        <v>814</v>
      </c>
      <c r="B865" s="410"/>
      <c r="C865" s="410"/>
      <c r="D865" s="410"/>
      <c r="E865" s="405"/>
      <c r="F865" s="411"/>
      <c r="G865" s="412"/>
      <c r="H865" s="412"/>
      <c r="I865" s="413"/>
      <c r="J865" s="412"/>
      <c r="K865" s="413"/>
      <c r="L865" s="208"/>
      <c r="N865" s="437"/>
      <c r="O865" s="437"/>
      <c r="P865" s="437"/>
      <c r="Q865" s="437"/>
    </row>
    <row r="866" spans="1:17" s="393" customFormat="1" ht="13.35" customHeight="1">
      <c r="A866" s="387" t="s">
        <v>805</v>
      </c>
      <c r="B866" s="387"/>
      <c r="C866" s="387"/>
      <c r="D866" s="387"/>
      <c r="E866" s="381"/>
      <c r="F866" s="382" t="s">
        <v>815</v>
      </c>
      <c r="G866" s="389"/>
      <c r="H866" s="562"/>
      <c r="I866" s="383">
        <v>0</v>
      </c>
      <c r="J866" s="383">
        <v>2000</v>
      </c>
      <c r="K866" s="418" t="s">
        <v>30</v>
      </c>
      <c r="L866" s="377" t="s">
        <v>579</v>
      </c>
      <c r="M866" s="285" t="s">
        <v>580</v>
      </c>
      <c r="N866" s="437"/>
      <c r="O866" s="138"/>
      <c r="P866" s="437"/>
      <c r="Q866" s="437"/>
    </row>
    <row r="867" spans="1:17" s="393" customFormat="1" ht="13.35" customHeight="1">
      <c r="A867" s="387" t="s">
        <v>806</v>
      </c>
      <c r="B867" s="387"/>
      <c r="C867" s="387"/>
      <c r="D867" s="387"/>
      <c r="E867" s="381" t="s">
        <v>807</v>
      </c>
      <c r="F867" s="382" t="s">
        <v>815</v>
      </c>
      <c r="G867" s="389"/>
      <c r="H867" s="562"/>
      <c r="I867" s="383">
        <v>0</v>
      </c>
      <c r="J867" s="383">
        <v>2000</v>
      </c>
      <c r="K867" s="418" t="s">
        <v>30</v>
      </c>
      <c r="L867" s="377" t="s">
        <v>579</v>
      </c>
      <c r="M867" s="285" t="s">
        <v>580</v>
      </c>
      <c r="N867" s="437"/>
      <c r="O867" s="138"/>
      <c r="P867" s="437"/>
      <c r="Q867" s="437"/>
    </row>
    <row r="868" spans="1:17" s="393" customFormat="1" ht="13.35" customHeight="1">
      <c r="A868" s="387" t="s">
        <v>808</v>
      </c>
      <c r="B868" s="387"/>
      <c r="C868" s="387"/>
      <c r="D868" s="387"/>
      <c r="E868" s="381" t="s">
        <v>809</v>
      </c>
      <c r="F868" s="382" t="s">
        <v>815</v>
      </c>
      <c r="G868" s="389"/>
      <c r="H868" s="562"/>
      <c r="I868" s="383">
        <v>1</v>
      </c>
      <c r="J868" s="383">
        <v>2000</v>
      </c>
      <c r="K868" s="418" t="s">
        <v>30</v>
      </c>
      <c r="L868" s="377" t="s">
        <v>579</v>
      </c>
      <c r="M868" s="285" t="s">
        <v>580</v>
      </c>
      <c r="N868" s="437"/>
      <c r="O868" s="138"/>
      <c r="P868" s="437"/>
      <c r="Q868" s="432"/>
    </row>
    <row r="869" spans="1:17" s="393" customFormat="1" ht="13.35" customHeight="1">
      <c r="A869" s="387" t="s">
        <v>810</v>
      </c>
      <c r="B869" s="387"/>
      <c r="C869" s="387"/>
      <c r="D869" s="387"/>
      <c r="E869" s="381" t="s">
        <v>809</v>
      </c>
      <c r="F869" s="382" t="s">
        <v>815</v>
      </c>
      <c r="G869" s="389"/>
      <c r="H869" s="562"/>
      <c r="I869" s="383">
        <v>1</v>
      </c>
      <c r="J869" s="383">
        <v>2000</v>
      </c>
      <c r="K869" s="418" t="s">
        <v>30</v>
      </c>
      <c r="L869" s="377" t="s">
        <v>579</v>
      </c>
      <c r="M869" s="285" t="s">
        <v>580</v>
      </c>
      <c r="N869" s="437"/>
      <c r="O869" s="138"/>
      <c r="P869" s="437"/>
      <c r="Q869" s="432"/>
    </row>
    <row r="870" spans="1:17" s="393" customFormat="1" ht="13.35" customHeight="1">
      <c r="A870" s="387" t="s">
        <v>811</v>
      </c>
      <c r="B870" s="387"/>
      <c r="C870" s="387"/>
      <c r="D870" s="387"/>
      <c r="E870" s="381" t="s">
        <v>809</v>
      </c>
      <c r="F870" s="382" t="s">
        <v>815</v>
      </c>
      <c r="G870" s="389"/>
      <c r="H870" s="562"/>
      <c r="I870" s="383">
        <v>1</v>
      </c>
      <c r="J870" s="383">
        <v>2000</v>
      </c>
      <c r="K870" s="418" t="s">
        <v>30</v>
      </c>
      <c r="L870" s="377" t="s">
        <v>579</v>
      </c>
      <c r="M870" s="285" t="s">
        <v>580</v>
      </c>
      <c r="N870" s="437"/>
      <c r="O870" s="138"/>
      <c r="P870" s="437"/>
      <c r="Q870" s="432"/>
    </row>
    <row r="871" spans="1:17" s="393" customFormat="1" ht="13.35" customHeight="1">
      <c r="A871" s="387"/>
      <c r="B871" s="387"/>
      <c r="C871" s="387"/>
      <c r="D871" s="387"/>
      <c r="E871" s="563"/>
      <c r="F871" s="11"/>
      <c r="G871" s="414"/>
      <c r="H871" s="415"/>
      <c r="I871" s="413"/>
      <c r="J871" s="416"/>
      <c r="K871" s="417"/>
      <c r="L871" s="208"/>
      <c r="N871" s="437"/>
      <c r="O871" s="437"/>
      <c r="P871" s="437"/>
      <c r="Q871" s="437"/>
    </row>
    <row r="872" spans="1:17">
      <c r="A872" s="378" t="s">
        <v>534</v>
      </c>
      <c r="B872" s="387"/>
      <c r="C872" s="387"/>
      <c r="D872" s="387"/>
      <c r="E872" s="379"/>
      <c r="F872" s="361"/>
      <c r="G872" s="395"/>
      <c r="H872" s="363"/>
      <c r="I872" s="313"/>
      <c r="J872" s="363"/>
      <c r="K872" s="301"/>
      <c r="L872" s="371"/>
      <c r="M872" s="372"/>
      <c r="O872" s="138"/>
    </row>
    <row r="873" spans="1:17">
      <c r="A873" s="378" t="s">
        <v>844</v>
      </c>
      <c r="B873" s="387"/>
      <c r="C873" s="387"/>
      <c r="D873" s="387"/>
      <c r="E873" s="379"/>
      <c r="F873" s="361"/>
      <c r="G873" s="395" t="s">
        <v>847</v>
      </c>
      <c r="H873" s="363"/>
      <c r="I873" s="313"/>
      <c r="K873" s="301"/>
      <c r="L873" s="371"/>
      <c r="M873" s="372"/>
      <c r="O873" s="138"/>
    </row>
    <row r="874" spans="1:17">
      <c r="A874" s="387" t="s">
        <v>387</v>
      </c>
      <c r="B874" s="387"/>
      <c r="C874" s="387"/>
      <c r="D874" s="387"/>
      <c r="E874" s="381" t="s">
        <v>388</v>
      </c>
      <c r="F874" s="153" t="s">
        <v>34</v>
      </c>
      <c r="G874" s="389">
        <v>1</v>
      </c>
      <c r="H874" s="669" t="s">
        <v>235</v>
      </c>
      <c r="I874" s="670"/>
      <c r="J874" s="383" t="s">
        <v>340</v>
      </c>
      <c r="K874" s="418">
        <v>2</v>
      </c>
      <c r="L874" s="386"/>
      <c r="M874" s="385">
        <f t="shared" ref="M874:M878" si="51">ROUND(K874*L874,2)</f>
        <v>0</v>
      </c>
      <c r="O874" s="138"/>
      <c r="Q874" s="432"/>
    </row>
    <row r="875" spans="1:17">
      <c r="A875" s="387" t="s">
        <v>389</v>
      </c>
      <c r="B875" s="387"/>
      <c r="C875" s="387"/>
      <c r="D875" s="387"/>
      <c r="E875" s="381"/>
      <c r="F875" s="153" t="s">
        <v>34</v>
      </c>
      <c r="G875" s="389">
        <v>1</v>
      </c>
      <c r="H875" s="669" t="s">
        <v>235</v>
      </c>
      <c r="I875" s="670"/>
      <c r="J875" s="383" t="s">
        <v>756</v>
      </c>
      <c r="K875" s="418">
        <v>2</v>
      </c>
      <c r="L875" s="386"/>
      <c r="M875" s="385">
        <f t="shared" si="51"/>
        <v>0</v>
      </c>
      <c r="O875" s="138"/>
      <c r="Q875" s="432"/>
    </row>
    <row r="876" spans="1:17">
      <c r="A876" s="387" t="s">
        <v>390</v>
      </c>
      <c r="B876" s="387"/>
      <c r="C876" s="387"/>
      <c r="D876" s="387"/>
      <c r="E876" s="381"/>
      <c r="F876" s="153" t="s">
        <v>34</v>
      </c>
      <c r="G876" s="389">
        <v>1</v>
      </c>
      <c r="H876" s="669" t="s">
        <v>235</v>
      </c>
      <c r="I876" s="670"/>
      <c r="J876" s="383" t="s">
        <v>846</v>
      </c>
      <c r="K876" s="418">
        <v>2</v>
      </c>
      <c r="L876" s="386"/>
      <c r="M876" s="385">
        <f t="shared" si="51"/>
        <v>0</v>
      </c>
      <c r="O876" s="138"/>
      <c r="Q876" s="432"/>
    </row>
    <row r="877" spans="1:17">
      <c r="A877" s="387" t="s">
        <v>391</v>
      </c>
      <c r="B877" s="387"/>
      <c r="C877" s="387"/>
      <c r="D877" s="387"/>
      <c r="E877" s="381"/>
      <c r="F877" s="153" t="s">
        <v>34</v>
      </c>
      <c r="G877" s="389">
        <v>1</v>
      </c>
      <c r="H877" s="669" t="s">
        <v>235</v>
      </c>
      <c r="I877" s="670"/>
      <c r="J877" s="383" t="s">
        <v>845</v>
      </c>
      <c r="K877" s="418">
        <v>3</v>
      </c>
      <c r="L877" s="386"/>
      <c r="M877" s="385">
        <f t="shared" si="51"/>
        <v>0</v>
      </c>
      <c r="O877" s="138"/>
      <c r="Q877" s="432"/>
    </row>
    <row r="878" spans="1:17">
      <c r="A878" s="387" t="s">
        <v>392</v>
      </c>
      <c r="B878" s="387"/>
      <c r="C878" s="387"/>
      <c r="D878" s="387"/>
      <c r="E878" s="381" t="s">
        <v>393</v>
      </c>
      <c r="F878" s="153" t="s">
        <v>34</v>
      </c>
      <c r="G878" s="389">
        <v>1</v>
      </c>
      <c r="H878" s="669" t="s">
        <v>235</v>
      </c>
      <c r="I878" s="670"/>
      <c r="J878" s="383" t="s">
        <v>756</v>
      </c>
      <c r="K878" s="418">
        <v>2</v>
      </c>
      <c r="L878" s="386"/>
      <c r="M878" s="385">
        <f t="shared" si="51"/>
        <v>0</v>
      </c>
      <c r="O878" s="138"/>
      <c r="Q878" s="432"/>
    </row>
    <row r="879" spans="1:17">
      <c r="A879" s="387"/>
      <c r="B879" s="387"/>
      <c r="C879" s="387"/>
      <c r="D879" s="387"/>
      <c r="E879" s="159"/>
      <c r="F879" s="11"/>
      <c r="G879" s="423"/>
      <c r="H879" s="135"/>
      <c r="I879" s="305"/>
      <c r="J879" s="253"/>
      <c r="K879" s="305"/>
      <c r="L879" s="138"/>
      <c r="M879" s="142"/>
      <c r="O879" s="138"/>
    </row>
    <row r="880" spans="1:17">
      <c r="A880" s="378" t="s">
        <v>843</v>
      </c>
      <c r="B880" s="399"/>
      <c r="C880" s="387"/>
      <c r="D880" s="387"/>
      <c r="E880" s="379"/>
      <c r="F880" s="11"/>
      <c r="G880" s="390"/>
      <c r="H880" s="11"/>
      <c r="I880" s="360"/>
      <c r="J880" s="11"/>
      <c r="K880" s="305"/>
      <c r="L880" s="140"/>
      <c r="M880" s="142"/>
      <c r="O880" s="140"/>
    </row>
    <row r="881" spans="1:17">
      <c r="A881" s="387" t="s">
        <v>387</v>
      </c>
      <c r="B881" s="399"/>
      <c r="C881" s="387"/>
      <c r="D881" s="387"/>
      <c r="E881" s="381" t="s">
        <v>394</v>
      </c>
      <c r="F881" s="153" t="s">
        <v>34</v>
      </c>
      <c r="G881" s="389">
        <v>88</v>
      </c>
      <c r="H881" s="669" t="s">
        <v>235</v>
      </c>
      <c r="I881" s="670"/>
      <c r="J881" s="383" t="s">
        <v>771</v>
      </c>
      <c r="K881" s="304">
        <v>5</v>
      </c>
      <c r="L881" s="386"/>
      <c r="M881" s="385">
        <f t="shared" ref="M881:M884" si="52">ROUND(K881*L881,2)</f>
        <v>0</v>
      </c>
      <c r="O881" s="138"/>
      <c r="Q881" s="432"/>
    </row>
    <row r="882" spans="1:17">
      <c r="A882" s="387" t="s">
        <v>389</v>
      </c>
      <c r="B882" s="399"/>
      <c r="C882" s="387"/>
      <c r="D882" s="387"/>
      <c r="E882" s="381" t="s">
        <v>395</v>
      </c>
      <c r="F882" s="153" t="s">
        <v>34</v>
      </c>
      <c r="G882" s="389">
        <v>88</v>
      </c>
      <c r="H882" s="669" t="s">
        <v>235</v>
      </c>
      <c r="I882" s="670"/>
      <c r="J882" s="383" t="s">
        <v>771</v>
      </c>
      <c r="K882" s="304">
        <v>5</v>
      </c>
      <c r="L882" s="386"/>
      <c r="M882" s="385">
        <f t="shared" si="52"/>
        <v>0</v>
      </c>
      <c r="O882" s="138"/>
      <c r="Q882" s="432"/>
    </row>
    <row r="883" spans="1:17">
      <c r="A883" s="387" t="s">
        <v>757</v>
      </c>
      <c r="B883" s="399"/>
      <c r="C883" s="387"/>
      <c r="D883" s="387"/>
      <c r="E883" s="381" t="s">
        <v>339</v>
      </c>
      <c r="F883" s="153" t="s">
        <v>34</v>
      </c>
      <c r="G883" s="389">
        <v>88</v>
      </c>
      <c r="H883" s="669" t="s">
        <v>235</v>
      </c>
      <c r="I883" s="670"/>
      <c r="J883" s="383" t="s">
        <v>771</v>
      </c>
      <c r="K883" s="304">
        <v>5</v>
      </c>
      <c r="L883" s="386"/>
      <c r="M883" s="385">
        <f t="shared" si="52"/>
        <v>0</v>
      </c>
      <c r="O883" s="138"/>
      <c r="Q883" s="432"/>
    </row>
    <row r="884" spans="1:17">
      <c r="A884" s="387" t="s">
        <v>758</v>
      </c>
      <c r="B884" s="399"/>
      <c r="C884" s="387"/>
      <c r="D884" s="387"/>
      <c r="E884" s="541" t="s">
        <v>394</v>
      </c>
      <c r="F884" s="242" t="s">
        <v>34</v>
      </c>
      <c r="G884" s="389">
        <v>88</v>
      </c>
      <c r="H884" s="623" t="s">
        <v>235</v>
      </c>
      <c r="I884" s="624"/>
      <c r="J884" s="383" t="s">
        <v>771</v>
      </c>
      <c r="K884" s="543">
        <v>5</v>
      </c>
      <c r="L884" s="243"/>
      <c r="M884" s="221">
        <f t="shared" si="52"/>
        <v>0</v>
      </c>
      <c r="O884" s="138"/>
      <c r="Q884" s="432"/>
    </row>
    <row r="885" spans="1:17">
      <c r="A885" s="387"/>
      <c r="B885" s="399"/>
      <c r="C885" s="387"/>
      <c r="D885" s="387"/>
      <c r="E885" s="246"/>
      <c r="F885" s="56"/>
      <c r="G885" s="232"/>
      <c r="H885" s="247"/>
      <c r="I885" s="348"/>
      <c r="J885" s="30"/>
      <c r="K885" s="309"/>
      <c r="L885" s="128"/>
      <c r="M885" s="125"/>
      <c r="O885" s="138"/>
    </row>
    <row r="886" spans="1:17">
      <c r="A886" s="378" t="s">
        <v>799</v>
      </c>
      <c r="B886" s="399"/>
      <c r="C886" s="387"/>
      <c r="D886" s="387"/>
      <c r="E886" s="248"/>
      <c r="F886" s="249"/>
      <c r="G886" s="254"/>
      <c r="H886" s="250"/>
      <c r="I886" s="349"/>
      <c r="J886" s="251"/>
      <c r="K886" s="324"/>
      <c r="L886" s="564"/>
      <c r="M886" s="252"/>
      <c r="O886" s="138"/>
    </row>
    <row r="887" spans="1:17">
      <c r="A887" s="387" t="s">
        <v>770</v>
      </c>
      <c r="B887" s="399"/>
      <c r="C887" s="387"/>
      <c r="D887" s="387"/>
      <c r="E887" s="542" t="s">
        <v>768</v>
      </c>
      <c r="F887" s="244" t="s">
        <v>34</v>
      </c>
      <c r="G887" s="548"/>
      <c r="H887" s="627" t="s">
        <v>235</v>
      </c>
      <c r="I887" s="628"/>
      <c r="J887" s="542" t="s">
        <v>772</v>
      </c>
      <c r="K887" s="544">
        <v>2</v>
      </c>
      <c r="L887" s="568"/>
      <c r="M887" s="245">
        <f t="shared" ref="M887:M888" si="53">ROUND(K887*L887,2)</f>
        <v>0</v>
      </c>
      <c r="O887" s="140"/>
      <c r="Q887" s="432"/>
    </row>
    <row r="888" spans="1:17">
      <c r="A888" s="387" t="s">
        <v>769</v>
      </c>
      <c r="B888" s="399"/>
      <c r="C888" s="387"/>
      <c r="D888" s="387"/>
      <c r="E888" s="381" t="s">
        <v>339</v>
      </c>
      <c r="F888" s="153" t="s">
        <v>34</v>
      </c>
      <c r="G888" s="389"/>
      <c r="H888" s="669" t="s">
        <v>235</v>
      </c>
      <c r="I888" s="670"/>
      <c r="J888" s="542" t="s">
        <v>772</v>
      </c>
      <c r="K888" s="304">
        <v>2</v>
      </c>
      <c r="L888" s="386"/>
      <c r="M888" s="385">
        <f t="shared" si="53"/>
        <v>0</v>
      </c>
      <c r="O888" s="138"/>
      <c r="Q888" s="432"/>
    </row>
    <row r="889" spans="1:17">
      <c r="A889" s="387"/>
      <c r="B889" s="387"/>
      <c r="C889" s="387"/>
      <c r="D889" s="387"/>
      <c r="E889" s="379"/>
      <c r="F889" s="11"/>
      <c r="G889" s="390"/>
      <c r="H889" s="11"/>
      <c r="I889" s="238"/>
      <c r="J889" s="11"/>
      <c r="K889" s="305"/>
      <c r="L889" s="140"/>
      <c r="M889" s="142"/>
      <c r="O889" s="140"/>
    </row>
    <row r="890" spans="1:17">
      <c r="A890" s="378" t="s">
        <v>535</v>
      </c>
      <c r="B890" s="387"/>
      <c r="C890" s="387"/>
      <c r="D890" s="387"/>
      <c r="E890" s="379"/>
      <c r="F890" s="11"/>
      <c r="G890" s="390"/>
      <c r="H890" s="11"/>
      <c r="I890" s="238"/>
      <c r="J890" s="11"/>
      <c r="K890" s="305"/>
      <c r="L890" s="140"/>
      <c r="M890" s="142"/>
      <c r="O890" s="140"/>
    </row>
    <row r="891" spans="1:17">
      <c r="A891" s="387" t="s">
        <v>396</v>
      </c>
      <c r="B891" s="387"/>
      <c r="C891" s="387"/>
      <c r="D891" s="387"/>
      <c r="E891" s="381"/>
      <c r="F891" s="153" t="s">
        <v>34</v>
      </c>
      <c r="G891" s="389">
        <v>16</v>
      </c>
      <c r="H891" s="669" t="s">
        <v>235</v>
      </c>
      <c r="I891" s="670"/>
      <c r="J891" s="383" t="s">
        <v>340</v>
      </c>
      <c r="K891" s="304">
        <v>1</v>
      </c>
      <c r="L891" s="386"/>
      <c r="M891" s="385">
        <f>ROUND(M889*M890,2)</f>
        <v>0</v>
      </c>
      <c r="O891" s="138"/>
      <c r="Q891" s="432"/>
    </row>
    <row r="892" spans="1:17">
      <c r="A892" s="387" t="s">
        <v>397</v>
      </c>
      <c r="B892" s="387"/>
      <c r="C892" s="387"/>
      <c r="D892" s="387"/>
      <c r="E892" s="381"/>
      <c r="F892" s="153" t="s">
        <v>34</v>
      </c>
      <c r="G892" s="389">
        <v>16</v>
      </c>
      <c r="H892" s="669" t="s">
        <v>235</v>
      </c>
      <c r="I892" s="670"/>
      <c r="J892" s="383" t="s">
        <v>340</v>
      </c>
      <c r="K892" s="304">
        <v>1</v>
      </c>
      <c r="L892" s="386"/>
      <c r="M892" s="385">
        <f>ROUND(M890*M891,2)</f>
        <v>0</v>
      </c>
      <c r="O892" s="138"/>
      <c r="Q892" s="432"/>
    </row>
    <row r="893" spans="1:17">
      <c r="A893" s="378"/>
      <c r="B893" s="387"/>
      <c r="C893" s="387"/>
      <c r="D893" s="387"/>
      <c r="E893" s="379"/>
      <c r="F893" s="361"/>
      <c r="G893" s="395" t="s">
        <v>842</v>
      </c>
      <c r="H893" s="363"/>
      <c r="I893" s="313"/>
      <c r="J893" s="363"/>
      <c r="K893" s="301"/>
      <c r="L893" s="371"/>
      <c r="M893" s="372"/>
      <c r="O893" s="138"/>
    </row>
    <row r="894" spans="1:17">
      <c r="A894" s="378" t="s">
        <v>536</v>
      </c>
      <c r="B894" s="387"/>
      <c r="C894" s="387"/>
      <c r="D894" s="387"/>
      <c r="E894" s="365"/>
      <c r="F894" s="11"/>
      <c r="G894" s="390"/>
      <c r="H894" s="11"/>
      <c r="I894" s="238"/>
      <c r="J894" s="11"/>
      <c r="K894" s="301"/>
      <c r="L894" s="140"/>
      <c r="M894" s="372"/>
      <c r="O894" s="140"/>
    </row>
    <row r="895" spans="1:17" ht="14.4" customHeight="1">
      <c r="A895" s="672" t="s">
        <v>821</v>
      </c>
      <c r="B895" s="673"/>
      <c r="C895" s="673"/>
      <c r="D895" s="673"/>
      <c r="E895" s="673"/>
      <c r="F895" s="673"/>
      <c r="G895" s="673"/>
      <c r="H895" s="673"/>
      <c r="I895" s="673"/>
      <c r="J895" s="673"/>
      <c r="K895" s="673"/>
      <c r="L895" s="673"/>
      <c r="M895" s="673"/>
      <c r="O895" s="434"/>
    </row>
    <row r="896" spans="1:17">
      <c r="A896" s="378" t="s">
        <v>537</v>
      </c>
      <c r="B896" s="387"/>
      <c r="C896" s="387"/>
      <c r="D896" s="387"/>
      <c r="E896" s="365"/>
      <c r="F896" s="11"/>
      <c r="G896" s="390"/>
      <c r="H896" s="11"/>
      <c r="I896" s="238"/>
      <c r="J896" s="11"/>
      <c r="K896" s="301"/>
      <c r="L896" s="140"/>
      <c r="M896" s="372"/>
      <c r="O896" s="140"/>
      <c r="P896" s="192"/>
    </row>
    <row r="897" spans="1:17">
      <c r="A897" s="378" t="s">
        <v>398</v>
      </c>
      <c r="B897" s="387"/>
      <c r="C897" s="387"/>
      <c r="D897" s="387"/>
      <c r="E897" s="365"/>
      <c r="F897" s="11"/>
      <c r="G897" s="390"/>
      <c r="H897" s="11"/>
      <c r="I897" s="238"/>
      <c r="J897" s="11"/>
      <c r="K897" s="301"/>
      <c r="L897" s="140"/>
      <c r="M897" s="372"/>
      <c r="O897" s="140"/>
      <c r="P897" s="192"/>
    </row>
    <row r="898" spans="1:17">
      <c r="A898" s="387" t="s">
        <v>399</v>
      </c>
      <c r="B898" s="387"/>
      <c r="C898" s="387"/>
      <c r="D898" s="387"/>
      <c r="E898" s="381" t="s">
        <v>331</v>
      </c>
      <c r="F898" s="153" t="s">
        <v>34</v>
      </c>
      <c r="G898" s="389"/>
      <c r="H898" s="669" t="s">
        <v>235</v>
      </c>
      <c r="I898" s="670"/>
      <c r="J898" s="383" t="s">
        <v>340</v>
      </c>
      <c r="K898" s="418" t="s">
        <v>30</v>
      </c>
      <c r="L898" s="377" t="s">
        <v>579</v>
      </c>
      <c r="M898" s="285" t="s">
        <v>580</v>
      </c>
      <c r="O898" s="138"/>
      <c r="P898" s="192"/>
      <c r="Q898" s="432"/>
    </row>
    <row r="899" spans="1:17">
      <c r="A899" s="387" t="s">
        <v>400</v>
      </c>
      <c r="B899" s="387"/>
      <c r="C899" s="387"/>
      <c r="D899" s="387"/>
      <c r="E899" s="60" t="s">
        <v>356</v>
      </c>
      <c r="F899" s="153" t="s">
        <v>34</v>
      </c>
      <c r="G899" s="389"/>
      <c r="H899" s="669" t="s">
        <v>235</v>
      </c>
      <c r="I899" s="670"/>
      <c r="J899" s="383" t="s">
        <v>340</v>
      </c>
      <c r="K899" s="418" t="s">
        <v>30</v>
      </c>
      <c r="L899" s="377" t="s">
        <v>579</v>
      </c>
      <c r="M899" s="285" t="s">
        <v>580</v>
      </c>
      <c r="O899" s="138"/>
      <c r="P899" s="192"/>
      <c r="Q899" s="432"/>
    </row>
    <row r="900" spans="1:17">
      <c r="A900" s="387" t="s">
        <v>401</v>
      </c>
      <c r="B900" s="387"/>
      <c r="C900" s="387"/>
      <c r="D900" s="387"/>
      <c r="E900" s="60" t="s">
        <v>339</v>
      </c>
      <c r="F900" s="153" t="s">
        <v>34</v>
      </c>
      <c r="G900" s="389"/>
      <c r="H900" s="669" t="s">
        <v>235</v>
      </c>
      <c r="I900" s="670"/>
      <c r="J900" s="383" t="s">
        <v>340</v>
      </c>
      <c r="K900" s="418" t="s">
        <v>30</v>
      </c>
      <c r="L900" s="377" t="s">
        <v>579</v>
      </c>
      <c r="M900" s="285" t="s">
        <v>580</v>
      </c>
      <c r="O900" s="138"/>
      <c r="P900" s="192"/>
      <c r="Q900" s="432"/>
    </row>
    <row r="901" spans="1:17">
      <c r="A901" s="387"/>
      <c r="B901" s="387"/>
      <c r="C901" s="387"/>
      <c r="D901" s="387"/>
      <c r="E901" s="18"/>
      <c r="F901" s="11"/>
      <c r="G901" s="390"/>
      <c r="H901" s="11"/>
      <c r="I901" s="238"/>
      <c r="J901" s="11"/>
      <c r="K901" s="305"/>
      <c r="L901" s="140"/>
      <c r="M901" s="137"/>
      <c r="O901" s="140"/>
      <c r="P901" s="192"/>
    </row>
    <row r="902" spans="1:17">
      <c r="A902" s="378" t="s">
        <v>402</v>
      </c>
      <c r="B902" s="387"/>
      <c r="C902" s="387"/>
      <c r="D902" s="387"/>
      <c r="E902" s="18"/>
      <c r="F902" s="11"/>
      <c r="G902" s="390"/>
      <c r="H902" s="11"/>
      <c r="I902" s="238"/>
      <c r="J902" s="11"/>
      <c r="K902" s="305"/>
      <c r="L902" s="140"/>
      <c r="M902" s="137"/>
      <c r="O902" s="140"/>
      <c r="P902" s="192"/>
    </row>
    <row r="903" spans="1:17">
      <c r="A903" s="387" t="s">
        <v>403</v>
      </c>
      <c r="B903" s="387"/>
      <c r="C903" s="387"/>
      <c r="D903" s="387"/>
      <c r="E903" s="60" t="s">
        <v>783</v>
      </c>
      <c r="F903" s="153" t="s">
        <v>34</v>
      </c>
      <c r="G903" s="389"/>
      <c r="H903" s="669" t="s">
        <v>235</v>
      </c>
      <c r="I903" s="670"/>
      <c r="J903" s="383" t="s">
        <v>340</v>
      </c>
      <c r="K903" s="418" t="s">
        <v>30</v>
      </c>
      <c r="L903" s="377" t="s">
        <v>579</v>
      </c>
      <c r="M903" s="285" t="s">
        <v>580</v>
      </c>
      <c r="O903" s="138"/>
      <c r="P903" s="192"/>
      <c r="Q903" s="432"/>
    </row>
    <row r="904" spans="1:17">
      <c r="A904" s="387" t="s">
        <v>585</v>
      </c>
      <c r="B904" s="387"/>
      <c r="C904" s="387"/>
      <c r="D904" s="387"/>
      <c r="E904" s="60" t="s">
        <v>784</v>
      </c>
      <c r="F904" s="153" t="s">
        <v>34</v>
      </c>
      <c r="G904" s="389"/>
      <c r="H904" s="383">
        <v>1</v>
      </c>
      <c r="I904" s="314"/>
      <c r="J904" s="383" t="s">
        <v>340</v>
      </c>
      <c r="K904" s="418" t="s">
        <v>30</v>
      </c>
      <c r="L904" s="377" t="s">
        <v>579</v>
      </c>
      <c r="M904" s="285" t="s">
        <v>580</v>
      </c>
      <c r="O904" s="138"/>
      <c r="P904" s="192"/>
      <c r="Q904" s="432"/>
    </row>
    <row r="905" spans="1:17">
      <c r="A905" s="387" t="s">
        <v>785</v>
      </c>
      <c r="B905" s="387"/>
      <c r="C905" s="387"/>
      <c r="D905" s="387"/>
      <c r="E905" s="60" t="s">
        <v>784</v>
      </c>
      <c r="F905" s="153" t="s">
        <v>34</v>
      </c>
      <c r="G905" s="389"/>
      <c r="H905" s="383">
        <v>1</v>
      </c>
      <c r="I905" s="314"/>
      <c r="J905" s="383" t="s">
        <v>340</v>
      </c>
      <c r="K905" s="418" t="s">
        <v>30</v>
      </c>
      <c r="L905" s="377" t="s">
        <v>579</v>
      </c>
      <c r="M905" s="285" t="s">
        <v>580</v>
      </c>
      <c r="O905" s="138"/>
      <c r="P905" s="192"/>
      <c r="Q905" s="432"/>
    </row>
    <row r="906" spans="1:17">
      <c r="A906" s="387"/>
      <c r="B906" s="387"/>
      <c r="C906" s="387"/>
      <c r="D906" s="387"/>
      <c r="E906" s="18"/>
      <c r="F906" s="11"/>
      <c r="G906" s="390"/>
      <c r="H906" s="11"/>
      <c r="I906" s="238"/>
      <c r="J906" s="11"/>
      <c r="K906" s="305"/>
      <c r="L906" s="140"/>
      <c r="M906" s="137"/>
      <c r="O906" s="140"/>
      <c r="P906" s="192"/>
    </row>
    <row r="907" spans="1:17">
      <c r="A907" s="378" t="s">
        <v>538</v>
      </c>
      <c r="B907" s="387"/>
      <c r="C907" s="387"/>
      <c r="D907" s="387"/>
      <c r="E907" s="18"/>
      <c r="F907" s="11"/>
      <c r="G907" s="390"/>
      <c r="H907" s="11"/>
      <c r="I907" s="238"/>
      <c r="J907" s="11"/>
      <c r="K907" s="305"/>
      <c r="L907" s="140"/>
      <c r="M907" s="137"/>
      <c r="O907" s="140"/>
      <c r="P907" s="192"/>
    </row>
    <row r="908" spans="1:17">
      <c r="A908" s="378" t="s">
        <v>404</v>
      </c>
      <c r="B908" s="387"/>
      <c r="C908" s="387"/>
      <c r="D908" s="387"/>
      <c r="E908" s="18"/>
      <c r="F908" s="11"/>
      <c r="G908" s="390"/>
      <c r="H908" s="11"/>
      <c r="I908" s="238"/>
      <c r="J908" s="11"/>
      <c r="K908" s="305"/>
      <c r="L908" s="140"/>
      <c r="M908" s="137"/>
      <c r="O908" s="140"/>
      <c r="P908" s="192"/>
    </row>
    <row r="909" spans="1:17">
      <c r="A909" s="387" t="s">
        <v>405</v>
      </c>
      <c r="B909" s="387"/>
      <c r="C909" s="387"/>
      <c r="D909" s="387"/>
      <c r="E909" s="381" t="s">
        <v>331</v>
      </c>
      <c r="F909" s="153" t="s">
        <v>34</v>
      </c>
      <c r="G909" s="389"/>
      <c r="H909" s="669" t="s">
        <v>235</v>
      </c>
      <c r="I909" s="670"/>
      <c r="J909" s="383" t="s">
        <v>340</v>
      </c>
      <c r="K909" s="418" t="s">
        <v>30</v>
      </c>
      <c r="L909" s="377" t="s">
        <v>579</v>
      </c>
      <c r="M909" s="285" t="s">
        <v>580</v>
      </c>
      <c r="O909" s="138"/>
      <c r="P909" s="192"/>
      <c r="Q909" s="432"/>
    </row>
    <row r="910" spans="1:17">
      <c r="A910" s="387" t="s">
        <v>406</v>
      </c>
      <c r="B910" s="387"/>
      <c r="C910" s="387"/>
      <c r="D910" s="387"/>
      <c r="E910" s="60" t="s">
        <v>356</v>
      </c>
      <c r="F910" s="153" t="s">
        <v>34</v>
      </c>
      <c r="G910" s="389"/>
      <c r="H910" s="669" t="s">
        <v>235</v>
      </c>
      <c r="I910" s="670"/>
      <c r="J910" s="383" t="s">
        <v>340</v>
      </c>
      <c r="K910" s="418" t="s">
        <v>30</v>
      </c>
      <c r="L910" s="377" t="s">
        <v>579</v>
      </c>
      <c r="M910" s="285" t="s">
        <v>580</v>
      </c>
      <c r="O910" s="138"/>
      <c r="P910" s="192"/>
      <c r="Q910" s="432"/>
    </row>
    <row r="911" spans="1:17">
      <c r="A911" s="387" t="s">
        <v>401</v>
      </c>
      <c r="B911" s="387"/>
      <c r="C911" s="387"/>
      <c r="D911" s="387"/>
      <c r="E911" s="60" t="s">
        <v>407</v>
      </c>
      <c r="F911" s="153" t="s">
        <v>34</v>
      </c>
      <c r="G911" s="389"/>
      <c r="H911" s="669" t="s">
        <v>235</v>
      </c>
      <c r="I911" s="670"/>
      <c r="J911" s="383" t="s">
        <v>340</v>
      </c>
      <c r="K911" s="418" t="s">
        <v>30</v>
      </c>
      <c r="L911" s="377" t="s">
        <v>579</v>
      </c>
      <c r="M911" s="285" t="s">
        <v>580</v>
      </c>
      <c r="O911" s="138"/>
      <c r="P911" s="192"/>
      <c r="Q911" s="432"/>
    </row>
    <row r="912" spans="1:17">
      <c r="A912" s="387"/>
      <c r="B912" s="387"/>
      <c r="C912" s="387"/>
      <c r="D912" s="387"/>
      <c r="E912" s="18"/>
      <c r="F912" s="11"/>
      <c r="G912" s="390"/>
      <c r="H912" s="11"/>
      <c r="I912" s="238"/>
      <c r="J912" s="11"/>
      <c r="K912" s="305"/>
      <c r="L912" s="140"/>
      <c r="M912" s="137"/>
      <c r="O912" s="140"/>
      <c r="P912" s="192"/>
    </row>
    <row r="913" spans="1:17">
      <c r="A913" s="378" t="s">
        <v>408</v>
      </c>
      <c r="B913" s="387"/>
      <c r="C913" s="387"/>
      <c r="D913" s="387"/>
      <c r="E913" s="18"/>
      <c r="F913" s="11"/>
      <c r="G913" s="390"/>
      <c r="H913" s="11"/>
      <c r="I913" s="238"/>
      <c r="J913" s="11"/>
      <c r="K913" s="305"/>
      <c r="L913" s="140"/>
      <c r="M913" s="137"/>
      <c r="O913" s="140"/>
      <c r="P913" s="192"/>
    </row>
    <row r="914" spans="1:17">
      <c r="A914" s="387" t="s">
        <v>409</v>
      </c>
      <c r="B914" s="387"/>
      <c r="C914" s="387"/>
      <c r="D914" s="387"/>
      <c r="E914" s="60" t="s">
        <v>410</v>
      </c>
      <c r="F914" s="153" t="s">
        <v>34</v>
      </c>
      <c r="G914" s="389"/>
      <c r="H914" s="669" t="s">
        <v>235</v>
      </c>
      <c r="I914" s="670"/>
      <c r="J914" s="383" t="s">
        <v>340</v>
      </c>
      <c r="K914" s="418" t="s">
        <v>30</v>
      </c>
      <c r="L914" s="377" t="s">
        <v>579</v>
      </c>
      <c r="M914" s="285" t="s">
        <v>580</v>
      </c>
      <c r="O914" s="138"/>
      <c r="P914" s="192"/>
      <c r="Q914" s="432"/>
    </row>
    <row r="915" spans="1:17">
      <c r="A915" s="387"/>
      <c r="B915" s="387"/>
      <c r="C915" s="387"/>
      <c r="D915" s="387"/>
      <c r="E915" s="18"/>
      <c r="F915" s="11"/>
      <c r="G915" s="390"/>
      <c r="H915" s="11"/>
      <c r="I915" s="238"/>
      <c r="J915" s="11"/>
      <c r="K915" s="305"/>
      <c r="L915" s="140"/>
      <c r="M915" s="137"/>
      <c r="O915" s="140"/>
      <c r="P915" s="192"/>
    </row>
    <row r="916" spans="1:17">
      <c r="A916" s="378" t="s">
        <v>411</v>
      </c>
      <c r="B916" s="387"/>
      <c r="C916" s="387"/>
      <c r="D916" s="387"/>
      <c r="E916" s="18"/>
      <c r="F916" s="11"/>
      <c r="G916" s="390"/>
      <c r="H916" s="11"/>
      <c r="I916" s="238"/>
      <c r="J916" s="11"/>
      <c r="K916" s="305"/>
      <c r="L916" s="140"/>
      <c r="M916" s="137"/>
      <c r="O916" s="140"/>
      <c r="P916" s="192"/>
    </row>
    <row r="917" spans="1:17">
      <c r="A917" s="387" t="s">
        <v>412</v>
      </c>
      <c r="B917" s="387"/>
      <c r="C917" s="387"/>
      <c r="D917" s="387"/>
      <c r="E917" s="18"/>
      <c r="F917" s="132"/>
      <c r="G917" s="236"/>
      <c r="H917" s="132"/>
      <c r="I917" s="301"/>
      <c r="J917" s="132"/>
      <c r="K917" s="301"/>
      <c r="L917" s="139"/>
      <c r="M917" s="84"/>
      <c r="O917" s="433"/>
      <c r="P917" s="192"/>
    </row>
    <row r="918" spans="1:17">
      <c r="A918" s="387" t="s">
        <v>413</v>
      </c>
      <c r="B918" s="387"/>
      <c r="C918" s="387"/>
      <c r="D918" s="387"/>
      <c r="E918" s="60" t="s">
        <v>410</v>
      </c>
      <c r="F918" s="153" t="s">
        <v>34</v>
      </c>
      <c r="G918" s="389"/>
      <c r="H918" s="669" t="s">
        <v>235</v>
      </c>
      <c r="I918" s="670"/>
      <c r="J918" s="383" t="s">
        <v>340</v>
      </c>
      <c r="K918" s="418" t="s">
        <v>30</v>
      </c>
      <c r="L918" s="377" t="s">
        <v>579</v>
      </c>
      <c r="M918" s="285" t="s">
        <v>580</v>
      </c>
      <c r="O918" s="138"/>
      <c r="P918" s="192"/>
      <c r="Q918" s="432"/>
    </row>
    <row r="919" spans="1:17">
      <c r="A919" s="387" t="s">
        <v>414</v>
      </c>
      <c r="B919" s="387"/>
      <c r="C919" s="387"/>
      <c r="D919" s="387"/>
      <c r="E919" s="60" t="s">
        <v>410</v>
      </c>
      <c r="F919" s="153" t="s">
        <v>34</v>
      </c>
      <c r="G919" s="389"/>
      <c r="H919" s="669" t="s">
        <v>235</v>
      </c>
      <c r="I919" s="670"/>
      <c r="J919" s="383" t="s">
        <v>340</v>
      </c>
      <c r="K919" s="418" t="s">
        <v>30</v>
      </c>
      <c r="L919" s="377" t="s">
        <v>579</v>
      </c>
      <c r="M919" s="285" t="s">
        <v>580</v>
      </c>
      <c r="O919" s="138"/>
      <c r="P919" s="192"/>
      <c r="Q919" s="432"/>
    </row>
    <row r="920" spans="1:17">
      <c r="A920" s="387" t="s">
        <v>415</v>
      </c>
      <c r="B920" s="387"/>
      <c r="C920" s="387"/>
      <c r="D920" s="387"/>
      <c r="E920" s="60" t="s">
        <v>410</v>
      </c>
      <c r="F920" s="153" t="s">
        <v>34</v>
      </c>
      <c r="G920" s="389"/>
      <c r="H920" s="669" t="s">
        <v>235</v>
      </c>
      <c r="I920" s="670"/>
      <c r="J920" s="383" t="s">
        <v>340</v>
      </c>
      <c r="K920" s="418" t="s">
        <v>30</v>
      </c>
      <c r="L920" s="377" t="s">
        <v>579</v>
      </c>
      <c r="M920" s="285" t="s">
        <v>580</v>
      </c>
      <c r="O920" s="138"/>
      <c r="P920" s="192"/>
      <c r="Q920" s="432"/>
    </row>
    <row r="921" spans="1:17">
      <c r="A921" s="387" t="s">
        <v>416</v>
      </c>
      <c r="B921" s="387"/>
      <c r="C921" s="387"/>
      <c r="D921" s="387"/>
      <c r="E921" s="60" t="s">
        <v>410</v>
      </c>
      <c r="F921" s="153" t="s">
        <v>34</v>
      </c>
      <c r="G921" s="389"/>
      <c r="H921" s="669" t="s">
        <v>235</v>
      </c>
      <c r="I921" s="670"/>
      <c r="J921" s="383" t="s">
        <v>340</v>
      </c>
      <c r="K921" s="418" t="s">
        <v>30</v>
      </c>
      <c r="L921" s="377" t="s">
        <v>579</v>
      </c>
      <c r="M921" s="285" t="s">
        <v>580</v>
      </c>
      <c r="O921" s="138"/>
      <c r="P921" s="192"/>
      <c r="Q921" s="432"/>
    </row>
    <row r="922" spans="1:17">
      <c r="A922" s="387"/>
      <c r="B922" s="387"/>
      <c r="C922" s="387"/>
      <c r="D922" s="387"/>
      <c r="E922" s="18"/>
      <c r="F922" s="11"/>
      <c r="G922" s="390"/>
      <c r="H922" s="11"/>
      <c r="I922" s="238"/>
      <c r="J922" s="11"/>
      <c r="K922" s="305"/>
      <c r="L922" s="140"/>
      <c r="M922" s="137"/>
      <c r="O922" s="140"/>
      <c r="P922" s="192"/>
    </row>
    <row r="923" spans="1:17">
      <c r="A923" s="378" t="s">
        <v>539</v>
      </c>
      <c r="B923" s="387"/>
      <c r="C923" s="387"/>
      <c r="D923" s="387"/>
      <c r="E923" s="18"/>
      <c r="F923" s="11"/>
      <c r="G923" s="390"/>
      <c r="H923" s="11"/>
      <c r="I923" s="238"/>
      <c r="J923" s="11"/>
      <c r="K923" s="305"/>
      <c r="L923" s="140"/>
      <c r="M923" s="137"/>
      <c r="O923" s="140"/>
      <c r="P923" s="192"/>
    </row>
    <row r="924" spans="1:17">
      <c r="A924" s="387" t="s">
        <v>417</v>
      </c>
      <c r="B924" s="387"/>
      <c r="C924" s="387"/>
      <c r="D924" s="387"/>
      <c r="E924" s="60"/>
      <c r="F924" s="153" t="s">
        <v>334</v>
      </c>
      <c r="G924" s="389"/>
      <c r="H924" s="540" t="s">
        <v>235</v>
      </c>
      <c r="I924" s="350"/>
      <c r="J924" s="64" t="s">
        <v>340</v>
      </c>
      <c r="K924" s="418" t="s">
        <v>30</v>
      </c>
      <c r="L924" s="377" t="s">
        <v>579</v>
      </c>
      <c r="M924" s="285" t="s">
        <v>580</v>
      </c>
      <c r="O924" s="138"/>
      <c r="P924" s="192"/>
      <c r="Q924" s="432"/>
    </row>
    <row r="925" spans="1:17">
      <c r="A925" s="387" t="s">
        <v>561</v>
      </c>
      <c r="B925" s="387"/>
      <c r="C925" s="387"/>
      <c r="D925" s="387"/>
      <c r="E925" s="60" t="s">
        <v>562</v>
      </c>
      <c r="F925" s="153"/>
      <c r="G925" s="389"/>
      <c r="H925" s="153"/>
      <c r="I925" s="314">
        <v>0</v>
      </c>
      <c r="J925" s="283"/>
      <c r="K925" s="418" t="s">
        <v>30</v>
      </c>
      <c r="L925" s="377" t="s">
        <v>579</v>
      </c>
      <c r="M925" s="285" t="s">
        <v>580</v>
      </c>
      <c r="O925" s="138"/>
      <c r="P925" s="192"/>
      <c r="Q925" s="432"/>
    </row>
    <row r="926" spans="1:17">
      <c r="A926" s="387"/>
      <c r="B926" s="387"/>
      <c r="C926" s="387"/>
      <c r="D926" s="387"/>
      <c r="E926" s="38"/>
      <c r="F926" s="11"/>
      <c r="G926" s="390"/>
      <c r="H926" s="11"/>
      <c r="I926" s="238"/>
      <c r="J926" s="30"/>
      <c r="K926" s="305"/>
      <c r="L926" s="138"/>
      <c r="M926" s="137"/>
      <c r="O926" s="138"/>
      <c r="P926" s="192"/>
      <c r="Q926" s="432"/>
    </row>
    <row r="927" spans="1:17" ht="15" thickBot="1">
      <c r="A927" s="387"/>
      <c r="B927" s="387"/>
      <c r="C927" s="387"/>
      <c r="D927" s="387"/>
      <c r="E927" s="379"/>
      <c r="F927" s="380"/>
      <c r="G927" s="390"/>
      <c r="H927" s="362"/>
      <c r="I927" s="238"/>
      <c r="J927" s="426"/>
      <c r="K927" s="311" t="str">
        <f>A862</f>
        <v>11 OPREMA</v>
      </c>
      <c r="L927" s="594">
        <f>SUM(M866:M925)</f>
        <v>0</v>
      </c>
      <c r="M927" s="594"/>
      <c r="O927" s="434"/>
      <c r="P927" s="192"/>
    </row>
    <row r="928" spans="1:17">
      <c r="A928" s="378" t="s">
        <v>540</v>
      </c>
      <c r="B928" s="378"/>
      <c r="C928" s="378"/>
      <c r="D928" s="387"/>
      <c r="E928" s="379"/>
      <c r="F928" s="122"/>
      <c r="G928" s="217"/>
      <c r="H928" s="133"/>
      <c r="I928" s="238"/>
      <c r="J928" s="133"/>
      <c r="K928" s="305"/>
      <c r="L928" s="136"/>
      <c r="M928" s="137"/>
      <c r="O928" s="136"/>
      <c r="P928" s="192"/>
    </row>
    <row r="929" spans="1:17">
      <c r="A929" s="387" t="s">
        <v>552</v>
      </c>
      <c r="B929" s="132"/>
      <c r="C929" s="387"/>
      <c r="D929" s="387"/>
      <c r="E929" s="381"/>
      <c r="F929" s="382" t="s">
        <v>24</v>
      </c>
      <c r="G929" s="389">
        <v>2850</v>
      </c>
      <c r="H929" s="383"/>
      <c r="I929" s="219"/>
      <c r="J929" s="383" t="s">
        <v>119</v>
      </c>
      <c r="K929" s="304">
        <v>1</v>
      </c>
      <c r="L929" s="386"/>
      <c r="M929" s="385">
        <f t="shared" ref="M929:M935" si="54">ROUND(K929*L929,2)</f>
        <v>0</v>
      </c>
      <c r="O929" s="138"/>
      <c r="P929" s="192"/>
      <c r="Q929" s="432"/>
    </row>
    <row r="930" spans="1:17">
      <c r="A930" s="387" t="s">
        <v>938</v>
      </c>
      <c r="B930" s="132"/>
      <c r="C930" s="387"/>
      <c r="D930" s="387"/>
      <c r="E930" s="381"/>
      <c r="F930" s="382" t="s">
        <v>34</v>
      </c>
      <c r="G930" s="389">
        <v>19</v>
      </c>
      <c r="H930" s="383"/>
      <c r="I930" s="219"/>
      <c r="J930" s="383" t="s">
        <v>119</v>
      </c>
      <c r="K930" s="418" t="s">
        <v>30</v>
      </c>
      <c r="L930" s="377" t="s">
        <v>579</v>
      </c>
      <c r="M930" s="285" t="s">
        <v>580</v>
      </c>
      <c r="O930" s="138"/>
      <c r="P930" s="192"/>
    </row>
    <row r="931" spans="1:17">
      <c r="A931" s="387" t="s">
        <v>553</v>
      </c>
      <c r="B931" s="132"/>
      <c r="C931" s="387"/>
      <c r="D931" s="387"/>
      <c r="E931" s="381"/>
      <c r="F931" s="382" t="s">
        <v>34</v>
      </c>
      <c r="G931" s="389">
        <v>1800</v>
      </c>
      <c r="H931" s="383"/>
      <c r="I931" s="219"/>
      <c r="J931" s="383"/>
      <c r="K931" s="304">
        <v>1</v>
      </c>
      <c r="L931" s="386"/>
      <c r="M931" s="285">
        <f t="shared" si="54"/>
        <v>0</v>
      </c>
      <c r="O931" s="138"/>
      <c r="P931" s="192"/>
      <c r="Q931" s="432"/>
    </row>
    <row r="932" spans="1:17">
      <c r="A932" s="387" t="s">
        <v>581</v>
      </c>
      <c r="B932" s="132"/>
      <c r="C932" s="387"/>
      <c r="D932" s="387"/>
      <c r="E932" s="381"/>
      <c r="F932" s="382" t="s">
        <v>34</v>
      </c>
      <c r="G932" s="389">
        <v>570</v>
      </c>
      <c r="H932" s="383"/>
      <c r="I932" s="219"/>
      <c r="J932" s="383"/>
      <c r="K932" s="304">
        <v>1</v>
      </c>
      <c r="L932" s="386"/>
      <c r="M932" s="285">
        <f t="shared" si="54"/>
        <v>0</v>
      </c>
      <c r="O932" s="138"/>
      <c r="P932" s="192"/>
      <c r="Q932" s="432"/>
    </row>
    <row r="933" spans="1:17">
      <c r="A933" s="387" t="s">
        <v>554</v>
      </c>
      <c r="B933" s="132"/>
      <c r="C933" s="69"/>
      <c r="D933" s="387"/>
      <c r="E933" s="381"/>
      <c r="F933" s="382" t="s">
        <v>34</v>
      </c>
      <c r="G933" s="389">
        <v>2500</v>
      </c>
      <c r="H933" s="383"/>
      <c r="I933" s="219"/>
      <c r="J933" s="383" t="s">
        <v>119</v>
      </c>
      <c r="K933" s="304">
        <v>1</v>
      </c>
      <c r="L933" s="386"/>
      <c r="M933" s="285">
        <f t="shared" si="54"/>
        <v>0</v>
      </c>
      <c r="O933" s="138"/>
      <c r="P933" s="192"/>
      <c r="Q933" s="432"/>
    </row>
    <row r="934" spans="1:17">
      <c r="A934" s="387" t="s">
        <v>796</v>
      </c>
      <c r="B934" s="132"/>
      <c r="C934" s="69"/>
      <c r="D934" s="387"/>
      <c r="E934" s="381"/>
      <c r="F934" s="382" t="s">
        <v>108</v>
      </c>
      <c r="G934" s="389">
        <v>5100</v>
      </c>
      <c r="H934" s="383"/>
      <c r="I934" s="219"/>
      <c r="J934" s="383" t="s">
        <v>119</v>
      </c>
      <c r="K934" s="304">
        <v>1</v>
      </c>
      <c r="L934" s="386"/>
      <c r="M934" s="285">
        <f t="shared" si="54"/>
        <v>0</v>
      </c>
      <c r="O934" s="138"/>
      <c r="P934" s="192"/>
      <c r="Q934" s="432"/>
    </row>
    <row r="935" spans="1:17">
      <c r="A935" s="387" t="s">
        <v>867</v>
      </c>
      <c r="B935" s="132"/>
      <c r="C935" s="69"/>
      <c r="D935" s="387"/>
      <c r="E935" s="381"/>
      <c r="F935" s="382" t="s">
        <v>34</v>
      </c>
      <c r="G935" s="389">
        <v>2187</v>
      </c>
      <c r="H935" s="383"/>
      <c r="I935" s="219"/>
      <c r="J935" s="383" t="s">
        <v>119</v>
      </c>
      <c r="K935" s="304">
        <v>1</v>
      </c>
      <c r="L935" s="386"/>
      <c r="M935" s="285">
        <f t="shared" si="54"/>
        <v>0</v>
      </c>
      <c r="O935" s="138"/>
      <c r="P935" s="192"/>
      <c r="Q935" s="432"/>
    </row>
    <row r="936" spans="1:17">
      <c r="A936" s="387"/>
      <c r="B936" s="132"/>
      <c r="C936" s="69"/>
      <c r="D936" s="387"/>
      <c r="E936" s="528" t="s">
        <v>418</v>
      </c>
      <c r="F936" s="380"/>
      <c r="G936" s="390"/>
      <c r="H936" s="362"/>
      <c r="I936" s="238"/>
      <c r="J936" s="362"/>
      <c r="K936" s="305"/>
      <c r="L936" s="138"/>
      <c r="M936" s="137"/>
      <c r="O936" s="138"/>
      <c r="P936" s="192"/>
    </row>
    <row r="937" spans="1:17">
      <c r="A937" s="378"/>
      <c r="B937" s="132"/>
      <c r="C937" s="387"/>
      <c r="D937" s="387"/>
      <c r="E937" s="528" t="s">
        <v>419</v>
      </c>
      <c r="F937" s="122"/>
      <c r="G937" s="217"/>
      <c r="H937" s="133"/>
      <c r="I937" s="238"/>
      <c r="J937" s="133"/>
      <c r="K937" s="305"/>
      <c r="L937" s="136"/>
      <c r="M937" s="137"/>
      <c r="O937" s="136"/>
      <c r="P937" s="192"/>
    </row>
    <row r="938" spans="1:17">
      <c r="A938" s="378" t="s">
        <v>822</v>
      </c>
      <c r="B938" s="387"/>
      <c r="C938" s="387"/>
      <c r="D938" s="387"/>
      <c r="E938" s="379"/>
      <c r="F938" s="361"/>
      <c r="G938" s="448" t="s">
        <v>825</v>
      </c>
      <c r="H938" s="387"/>
      <c r="I938" s="313"/>
      <c r="J938" s="387"/>
      <c r="K938" s="301"/>
      <c r="L938" s="130"/>
      <c r="M938" s="372"/>
      <c r="O938" s="140"/>
      <c r="P938" s="192"/>
    </row>
    <row r="939" spans="1:17">
      <c r="A939" s="387" t="s">
        <v>823</v>
      </c>
      <c r="B939" s="387"/>
      <c r="C939" s="387"/>
      <c r="D939" s="387"/>
      <c r="E939" s="381" t="s">
        <v>420</v>
      </c>
      <c r="F939" s="382" t="s">
        <v>34</v>
      </c>
      <c r="G939" s="389">
        <v>316</v>
      </c>
      <c r="H939" s="383"/>
      <c r="I939" s="219"/>
      <c r="J939" s="383"/>
      <c r="K939" s="304">
        <v>1</v>
      </c>
      <c r="L939" s="386"/>
      <c r="M939" s="385">
        <f t="shared" ref="M939:M944" si="55">ROUND(K939*L939,2)</f>
        <v>0</v>
      </c>
      <c r="O939" s="138"/>
      <c r="P939" s="192"/>
      <c r="Q939" s="432"/>
    </row>
    <row r="940" spans="1:17">
      <c r="A940" s="387" t="s">
        <v>421</v>
      </c>
      <c r="B940" s="387"/>
      <c r="C940" s="387"/>
      <c r="D940" s="387"/>
      <c r="E940" s="381" t="s">
        <v>422</v>
      </c>
      <c r="F940" s="382" t="s">
        <v>24</v>
      </c>
      <c r="G940" s="389">
        <v>2850</v>
      </c>
      <c r="H940" s="383"/>
      <c r="I940" s="219"/>
      <c r="J940" s="383"/>
      <c r="K940" s="418">
        <v>1</v>
      </c>
      <c r="L940" s="386"/>
      <c r="M940" s="385">
        <f t="shared" si="55"/>
        <v>0</v>
      </c>
      <c r="O940" s="138"/>
      <c r="P940" s="192"/>
      <c r="Q940" s="432"/>
    </row>
    <row r="941" spans="1:17">
      <c r="A941" s="388" t="s">
        <v>555</v>
      </c>
      <c r="B941" s="387"/>
      <c r="C941" s="387"/>
      <c r="D941" s="387"/>
      <c r="E941" s="381" t="s">
        <v>423</v>
      </c>
      <c r="F941" s="382" t="s">
        <v>24</v>
      </c>
      <c r="G941" s="389">
        <v>2850</v>
      </c>
      <c r="H941" s="383"/>
      <c r="I941" s="219"/>
      <c r="J941" s="383"/>
      <c r="K941" s="418">
        <v>1</v>
      </c>
      <c r="L941" s="386"/>
      <c r="M941" s="385">
        <f t="shared" si="55"/>
        <v>0</v>
      </c>
      <c r="O941" s="138"/>
      <c r="P941" s="192"/>
      <c r="Q941" s="432"/>
    </row>
    <row r="942" spans="1:17">
      <c r="A942" s="388" t="s">
        <v>556</v>
      </c>
      <c r="B942" s="387"/>
      <c r="C942" s="387"/>
      <c r="D942" s="387"/>
      <c r="E942" s="381" t="s">
        <v>424</v>
      </c>
      <c r="F942" s="382" t="s">
        <v>24</v>
      </c>
      <c r="G942" s="389">
        <v>2850</v>
      </c>
      <c r="H942" s="383"/>
      <c r="I942" s="219"/>
      <c r="J942" s="383"/>
      <c r="K942" s="418">
        <v>1</v>
      </c>
      <c r="L942" s="386"/>
      <c r="M942" s="385">
        <f t="shared" si="55"/>
        <v>0</v>
      </c>
      <c r="O942" s="138"/>
      <c r="P942" s="192"/>
      <c r="Q942" s="432"/>
    </row>
    <row r="943" spans="1:17">
      <c r="A943" s="388" t="s">
        <v>557</v>
      </c>
      <c r="B943" s="387"/>
      <c r="C943" s="387"/>
      <c r="D943" s="387"/>
      <c r="E943" s="381" t="s">
        <v>425</v>
      </c>
      <c r="F943" s="382" t="s">
        <v>24</v>
      </c>
      <c r="G943" s="389">
        <v>2850</v>
      </c>
      <c r="H943" s="383"/>
      <c r="I943" s="219"/>
      <c r="J943" s="383"/>
      <c r="K943" s="418">
        <v>1</v>
      </c>
      <c r="L943" s="386"/>
      <c r="M943" s="385">
        <f t="shared" si="55"/>
        <v>0</v>
      </c>
      <c r="O943" s="138"/>
      <c r="P943" s="192"/>
      <c r="Q943" s="432"/>
    </row>
    <row r="944" spans="1:17">
      <c r="A944" s="388" t="s">
        <v>558</v>
      </c>
      <c r="B944" s="387"/>
      <c r="C944" s="387"/>
      <c r="D944" s="387"/>
      <c r="E944" s="381" t="s">
        <v>426</v>
      </c>
      <c r="F944" s="382" t="s">
        <v>24</v>
      </c>
      <c r="G944" s="389">
        <v>2850</v>
      </c>
      <c r="H944" s="383"/>
      <c r="I944" s="219"/>
      <c r="J944" s="383"/>
      <c r="K944" s="418">
        <v>1</v>
      </c>
      <c r="L944" s="386"/>
      <c r="M944" s="385">
        <f t="shared" si="55"/>
        <v>0</v>
      </c>
      <c r="O944" s="138"/>
      <c r="P944" s="192"/>
      <c r="Q944" s="432"/>
    </row>
    <row r="945" spans="1:17">
      <c r="A945" s="388"/>
      <c r="B945" s="387"/>
      <c r="C945" s="387"/>
      <c r="D945" s="387"/>
      <c r="E945" s="70" t="s">
        <v>427</v>
      </c>
      <c r="F945" s="169"/>
      <c r="G945" s="232"/>
      <c r="H945" s="362"/>
      <c r="I945" s="238"/>
      <c r="J945" s="362"/>
      <c r="K945" s="305"/>
      <c r="L945" s="138"/>
      <c r="M945" s="137"/>
      <c r="O945" s="138"/>
      <c r="P945" s="192"/>
    </row>
    <row r="946" spans="1:17">
      <c r="A946" s="378" t="s">
        <v>586</v>
      </c>
      <c r="B946" s="387"/>
      <c r="C946" s="387"/>
      <c r="D946" s="387"/>
      <c r="E946" s="379"/>
      <c r="F946" s="361"/>
      <c r="G946" s="395"/>
      <c r="H946" s="387"/>
      <c r="I946" s="313"/>
      <c r="J946" s="447"/>
      <c r="K946" s="447"/>
      <c r="L946" s="130"/>
      <c r="M946" s="372"/>
      <c r="O946" s="140"/>
      <c r="P946" s="192"/>
    </row>
    <row r="947" spans="1:17">
      <c r="A947" s="387" t="s">
        <v>587</v>
      </c>
      <c r="B947" s="387"/>
      <c r="C947" s="387"/>
      <c r="D947" s="387"/>
      <c r="E947" s="381"/>
      <c r="F947" s="382" t="s">
        <v>34</v>
      </c>
      <c r="G947" s="389">
        <v>19</v>
      </c>
      <c r="H947" s="383"/>
      <c r="I947" s="219"/>
      <c r="J947" s="383"/>
      <c r="K947" s="304">
        <v>1</v>
      </c>
      <c r="L947" s="386"/>
      <c r="M947" s="385">
        <f>ROUND(K947*L947,2)</f>
        <v>0</v>
      </c>
      <c r="O947" s="138"/>
      <c r="P947" s="192"/>
      <c r="Q947" s="432"/>
    </row>
    <row r="948" spans="1:17">
      <c r="A948" s="97"/>
      <c r="B948" s="97"/>
      <c r="C948" s="97"/>
      <c r="D948" s="97"/>
      <c r="E948" s="98"/>
      <c r="F948" s="99"/>
      <c r="G948" s="263"/>
      <c r="H948" s="100"/>
      <c r="I948" s="351"/>
      <c r="J948" s="100"/>
      <c r="K948" s="325"/>
      <c r="L948" s="148"/>
      <c r="M948" s="101"/>
      <c r="O948" s="148"/>
      <c r="P948" s="192"/>
    </row>
    <row r="949" spans="1:17">
      <c r="A949" s="378" t="s">
        <v>541</v>
      </c>
      <c r="B949" s="387"/>
      <c r="C949" s="387"/>
      <c r="D949" s="387"/>
      <c r="E949" s="379"/>
      <c r="F949" s="361"/>
      <c r="G949" s="395"/>
      <c r="H949" s="387"/>
      <c r="I949" s="313"/>
      <c r="J949" s="387"/>
      <c r="K949" s="301"/>
      <c r="L949" s="130"/>
      <c r="M949" s="372"/>
      <c r="O949" s="140"/>
      <c r="P949" s="192"/>
    </row>
    <row r="950" spans="1:17">
      <c r="A950" s="387" t="s">
        <v>428</v>
      </c>
      <c r="B950" s="387"/>
      <c r="C950" s="387"/>
      <c r="D950" s="387"/>
      <c r="E950" s="381" t="s">
        <v>429</v>
      </c>
      <c r="F950" s="382" t="s">
        <v>34</v>
      </c>
      <c r="G950" s="389">
        <v>1800</v>
      </c>
      <c r="H950" s="383"/>
      <c r="I950" s="219"/>
      <c r="J950" s="383"/>
      <c r="K950" s="304">
        <v>1</v>
      </c>
      <c r="L950" s="386"/>
      <c r="M950" s="285">
        <f t="shared" ref="M950:M951" si="56">ROUND(K950*L950,2)</f>
        <v>0</v>
      </c>
      <c r="O950" s="138"/>
      <c r="P950" s="192"/>
      <c r="Q950" s="432"/>
    </row>
    <row r="951" spans="1:17">
      <c r="A951" s="387" t="s">
        <v>430</v>
      </c>
      <c r="B951" s="387"/>
      <c r="C951" s="387"/>
      <c r="D951" s="387"/>
      <c r="E951" s="381" t="s">
        <v>303</v>
      </c>
      <c r="F951" s="382" t="s">
        <v>34</v>
      </c>
      <c r="G951" s="389">
        <v>1800</v>
      </c>
      <c r="H951" s="383"/>
      <c r="I951" s="219"/>
      <c r="J951" s="383"/>
      <c r="K951" s="304">
        <v>1</v>
      </c>
      <c r="L951" s="386"/>
      <c r="M951" s="285">
        <f t="shared" si="56"/>
        <v>0</v>
      </c>
      <c r="O951" s="138"/>
      <c r="P951" s="192"/>
      <c r="Q951" s="432"/>
    </row>
    <row r="952" spans="1:17">
      <c r="A952" s="387"/>
      <c r="B952" s="387"/>
      <c r="C952" s="387"/>
      <c r="D952" s="387"/>
      <c r="E952" s="365"/>
      <c r="F952" s="380"/>
      <c r="G952" s="390"/>
      <c r="H952" s="362"/>
      <c r="I952" s="238"/>
      <c r="J952" s="362"/>
      <c r="K952" s="305"/>
      <c r="L952" s="138"/>
      <c r="M952" s="137"/>
      <c r="O952" s="138"/>
      <c r="P952" s="192"/>
    </row>
    <row r="953" spans="1:17">
      <c r="A953" s="378" t="s">
        <v>588</v>
      </c>
      <c r="B953" s="387"/>
      <c r="C953" s="387"/>
      <c r="D953" s="387"/>
      <c r="E953" s="379"/>
      <c r="F953" s="361"/>
      <c r="G953" s="395"/>
      <c r="H953" s="387"/>
      <c r="I953" s="313"/>
      <c r="J953" s="387"/>
      <c r="K953" s="301"/>
      <c r="L953" s="130"/>
      <c r="M953" s="372"/>
      <c r="O953" s="140"/>
      <c r="P953" s="192"/>
    </row>
    <row r="954" spans="1:17">
      <c r="A954" s="387" t="s">
        <v>589</v>
      </c>
      <c r="B954" s="387"/>
      <c r="C954" s="387"/>
      <c r="D954" s="387"/>
      <c r="E954" s="381" t="s">
        <v>429</v>
      </c>
      <c r="F954" s="382" t="s">
        <v>34</v>
      </c>
      <c r="G954" s="389">
        <v>570</v>
      </c>
      <c r="H954" s="383"/>
      <c r="I954" s="219"/>
      <c r="J954" s="383"/>
      <c r="K954" s="418">
        <v>1</v>
      </c>
      <c r="L954" s="386"/>
      <c r="M954" s="285">
        <f>ROUND(K954*L954,2)</f>
        <v>0</v>
      </c>
      <c r="O954" s="138"/>
      <c r="P954" s="192"/>
      <c r="Q954" s="432"/>
    </row>
    <row r="955" spans="1:17">
      <c r="A955" s="387" t="s">
        <v>590</v>
      </c>
      <c r="B955" s="387"/>
      <c r="C955" s="387"/>
      <c r="D955" s="387"/>
      <c r="E955" s="365"/>
      <c r="F955" s="380"/>
      <c r="G955" s="390"/>
      <c r="H955" s="362"/>
      <c r="I955" s="238"/>
      <c r="J955" s="362"/>
      <c r="K955" s="305"/>
      <c r="L955" s="138"/>
      <c r="M955" s="137"/>
      <c r="O955" s="138"/>
      <c r="P955" s="192"/>
    </row>
    <row r="956" spans="1:17">
      <c r="A956" s="387"/>
      <c r="B956" s="387"/>
      <c r="C956" s="387"/>
      <c r="D956" s="387"/>
      <c r="E956" s="365"/>
      <c r="F956" s="380"/>
      <c r="G956" s="390"/>
      <c r="H956" s="362"/>
      <c r="I956" s="238"/>
      <c r="J956" s="362"/>
      <c r="K956" s="305"/>
      <c r="L956" s="138"/>
      <c r="M956" s="137"/>
      <c r="O956" s="138"/>
      <c r="P956" s="192"/>
    </row>
    <row r="957" spans="1:17">
      <c r="A957" s="378" t="s">
        <v>932</v>
      </c>
      <c r="B957" s="387"/>
      <c r="C957" s="387"/>
      <c r="D957" s="387"/>
      <c r="E957" s="379"/>
      <c r="F957" s="361"/>
      <c r="G957" s="395"/>
      <c r="H957" s="387"/>
      <c r="I957" s="313"/>
      <c r="J957" s="387"/>
      <c r="K957" s="301"/>
      <c r="L957" s="130"/>
      <c r="M957" s="372"/>
      <c r="O957" s="140"/>
      <c r="P957" s="192"/>
    </row>
    <row r="958" spans="1:17">
      <c r="A958" s="387" t="s">
        <v>431</v>
      </c>
      <c r="B958" s="387"/>
      <c r="C958" s="387"/>
      <c r="D958" s="387"/>
      <c r="E958" s="381" t="s">
        <v>51</v>
      </c>
      <c r="F958" s="382" t="s">
        <v>108</v>
      </c>
      <c r="G958" s="389">
        <v>5100</v>
      </c>
      <c r="H958" s="383"/>
      <c r="I958" s="219"/>
      <c r="J958" s="383"/>
      <c r="K958" s="304">
        <v>2</v>
      </c>
      <c r="L958" s="386"/>
      <c r="M958" s="385">
        <f t="shared" ref="M958:M967" si="57">ROUND(K958*L958,2)</f>
        <v>0</v>
      </c>
      <c r="O958" s="138"/>
      <c r="P958" s="192"/>
      <c r="Q958" s="432"/>
    </row>
    <row r="959" spans="1:17" ht="26.25" customHeight="1">
      <c r="A959" s="24" t="s">
        <v>924</v>
      </c>
      <c r="B959" s="24"/>
      <c r="C959" s="24"/>
      <c r="D959" s="24"/>
      <c r="E959" s="524" t="s">
        <v>929</v>
      </c>
      <c r="F959" s="382" t="s">
        <v>108</v>
      </c>
      <c r="G959" s="389">
        <v>5100</v>
      </c>
      <c r="H959" s="383"/>
      <c r="I959" s="219"/>
      <c r="J959" s="383"/>
      <c r="K959" s="304">
        <v>2</v>
      </c>
      <c r="L959" s="386"/>
      <c r="M959" s="385">
        <f t="shared" si="57"/>
        <v>0</v>
      </c>
      <c r="O959" s="138"/>
      <c r="P959" s="192"/>
      <c r="Q959" s="432"/>
    </row>
    <row r="960" spans="1:17" ht="24.75" customHeight="1">
      <c r="A960" s="24" t="s">
        <v>925</v>
      </c>
      <c r="B960" s="24"/>
      <c r="C960" s="24"/>
      <c r="D960" s="24"/>
      <c r="E960" s="524" t="s">
        <v>930</v>
      </c>
      <c r="F960" s="382" t="s">
        <v>108</v>
      </c>
      <c r="G960" s="389">
        <v>5100</v>
      </c>
      <c r="H960" s="383"/>
      <c r="I960" s="219"/>
      <c r="J960" s="383"/>
      <c r="K960" s="304">
        <v>2</v>
      </c>
      <c r="L960" s="386"/>
      <c r="M960" s="385">
        <f t="shared" si="57"/>
        <v>0</v>
      </c>
      <c r="O960" s="138"/>
      <c r="P960" s="192"/>
      <c r="Q960" s="432"/>
    </row>
    <row r="961" spans="1:17" ht="26.25" customHeight="1">
      <c r="A961" s="387" t="s">
        <v>759</v>
      </c>
      <c r="B961" s="387"/>
      <c r="C961" s="387"/>
      <c r="D961" s="387"/>
      <c r="E961" s="524" t="s">
        <v>931</v>
      </c>
      <c r="F961" s="382" t="s">
        <v>108</v>
      </c>
      <c r="G961" s="389">
        <v>5100</v>
      </c>
      <c r="H961" s="383"/>
      <c r="I961" s="219"/>
      <c r="J961" s="383"/>
      <c r="K961" s="304">
        <v>2</v>
      </c>
      <c r="L961" s="386"/>
      <c r="M961" s="385">
        <f t="shared" si="57"/>
        <v>0</v>
      </c>
      <c r="O961" s="138"/>
      <c r="P961" s="192"/>
      <c r="Q961" s="432"/>
    </row>
    <row r="962" spans="1:17" ht="24.6">
      <c r="A962" s="674" t="s">
        <v>926</v>
      </c>
      <c r="B962" s="674"/>
      <c r="C962" s="674"/>
      <c r="D962" s="675"/>
      <c r="E962" s="523" t="s">
        <v>920</v>
      </c>
      <c r="F962" s="382" t="s">
        <v>108</v>
      </c>
      <c r="G962" s="389">
        <v>5100</v>
      </c>
      <c r="H962" s="383"/>
      <c r="I962" s="219"/>
      <c r="J962" s="383"/>
      <c r="K962" s="304">
        <v>2</v>
      </c>
      <c r="L962" s="386"/>
      <c r="M962" s="385">
        <f t="shared" si="57"/>
        <v>0</v>
      </c>
      <c r="O962" s="138"/>
      <c r="P962" s="192"/>
      <c r="Q962" s="432"/>
    </row>
    <row r="963" spans="1:17">
      <c r="A963" s="387" t="s">
        <v>432</v>
      </c>
      <c r="B963" s="387"/>
      <c r="C963" s="387"/>
      <c r="D963" s="387"/>
      <c r="E963" s="381" t="s">
        <v>921</v>
      </c>
      <c r="F963" s="382" t="s">
        <v>108</v>
      </c>
      <c r="G963" s="389">
        <v>5100</v>
      </c>
      <c r="H963" s="383"/>
      <c r="I963" s="219"/>
      <c r="J963" s="383"/>
      <c r="K963" s="304">
        <v>2</v>
      </c>
      <c r="L963" s="386"/>
      <c r="M963" s="385">
        <f t="shared" si="57"/>
        <v>0</v>
      </c>
      <c r="O963" s="138"/>
      <c r="P963" s="192"/>
      <c r="Q963" s="432"/>
    </row>
    <row r="964" spans="1:17">
      <c r="A964" s="24" t="s">
        <v>928</v>
      </c>
      <c r="B964" s="24"/>
      <c r="C964" s="24"/>
      <c r="D964" s="24"/>
      <c r="E964" s="25" t="s">
        <v>919</v>
      </c>
      <c r="F964" s="382" t="s">
        <v>108</v>
      </c>
      <c r="G964" s="389">
        <v>5100</v>
      </c>
      <c r="H964" s="383"/>
      <c r="I964" s="219"/>
      <c r="J964" s="383"/>
      <c r="K964" s="304">
        <v>2</v>
      </c>
      <c r="L964" s="386"/>
      <c r="M964" s="385">
        <f t="shared" si="57"/>
        <v>0</v>
      </c>
      <c r="O964" s="138"/>
      <c r="P964" s="192"/>
      <c r="Q964" s="432"/>
    </row>
    <row r="965" spans="1:17">
      <c r="A965" s="387" t="s">
        <v>433</v>
      </c>
      <c r="B965" s="387"/>
      <c r="C965" s="387"/>
      <c r="D965" s="387"/>
      <c r="E965" s="381" t="s">
        <v>95</v>
      </c>
      <c r="F965" s="382" t="s">
        <v>108</v>
      </c>
      <c r="G965" s="389">
        <v>5100</v>
      </c>
      <c r="H965" s="383"/>
      <c r="I965" s="219"/>
      <c r="J965" s="383"/>
      <c r="K965" s="304">
        <v>2</v>
      </c>
      <c r="L965" s="386"/>
      <c r="M965" s="385">
        <f t="shared" si="57"/>
        <v>0</v>
      </c>
      <c r="O965" s="138"/>
      <c r="P965" s="192"/>
      <c r="Q965" s="432"/>
    </row>
    <row r="966" spans="1:17">
      <c r="A966" s="387" t="s">
        <v>922</v>
      </c>
      <c r="B966" s="387"/>
      <c r="C966" s="387"/>
      <c r="D966" s="387"/>
      <c r="E966" s="381" t="s">
        <v>923</v>
      </c>
      <c r="F966" s="382" t="s">
        <v>108</v>
      </c>
      <c r="G966" s="389">
        <v>5100</v>
      </c>
      <c r="H966" s="383"/>
      <c r="I966" s="219"/>
      <c r="J966" s="383"/>
      <c r="K966" s="304">
        <v>2</v>
      </c>
      <c r="L966" s="386"/>
      <c r="M966" s="385">
        <f t="shared" si="57"/>
        <v>0</v>
      </c>
      <c r="O966" s="138"/>
      <c r="P966" s="192"/>
      <c r="Q966" s="432"/>
    </row>
    <row r="967" spans="1:17">
      <c r="A967" s="387" t="s">
        <v>927</v>
      </c>
      <c r="B967" s="387"/>
      <c r="C967" s="387"/>
      <c r="D967" s="387"/>
      <c r="E967" s="381" t="s">
        <v>918</v>
      </c>
      <c r="F967" s="382" t="s">
        <v>108</v>
      </c>
      <c r="G967" s="389">
        <v>5100</v>
      </c>
      <c r="H967" s="383"/>
      <c r="I967" s="219"/>
      <c r="J967" s="383"/>
      <c r="K967" s="304">
        <v>2</v>
      </c>
      <c r="L967" s="386"/>
      <c r="M967" s="385">
        <f t="shared" si="57"/>
        <v>0</v>
      </c>
      <c r="O967" s="138"/>
      <c r="P967" s="192"/>
      <c r="Q967" s="432"/>
    </row>
    <row r="968" spans="1:17">
      <c r="A968" s="387"/>
      <c r="B968" s="387"/>
      <c r="C968" s="387"/>
      <c r="D968" s="387"/>
      <c r="E968" s="365"/>
      <c r="F968" s="169"/>
      <c r="G968" s="232"/>
      <c r="H968" s="30"/>
      <c r="I968" s="315"/>
      <c r="J968" s="30"/>
      <c r="K968" s="309"/>
      <c r="L968" s="128"/>
      <c r="M968" s="125"/>
      <c r="O968" s="138"/>
      <c r="P968" s="192"/>
      <c r="Q968" s="432"/>
    </row>
    <row r="969" spans="1:17" ht="15" thickBot="1">
      <c r="A969" s="387"/>
      <c r="B969" s="387"/>
      <c r="C969" s="387"/>
      <c r="D969" s="387"/>
      <c r="E969" s="365"/>
      <c r="F969" s="427"/>
      <c r="G969" s="235"/>
      <c r="H969" s="428"/>
      <c r="I969" s="338"/>
      <c r="J969" s="222"/>
      <c r="K969" s="311" t="str">
        <f>A928</f>
        <v>12  ZGORNJI USTROJ ŽELEZNIŠKIH PROG</v>
      </c>
      <c r="L969" s="678">
        <f>SUM(M929:M965)</f>
        <v>0</v>
      </c>
      <c r="M969" s="678"/>
      <c r="O969" s="434"/>
      <c r="P969" s="192"/>
      <c r="Q969" s="432"/>
    </row>
    <row r="970" spans="1:17">
      <c r="A970" s="378" t="s">
        <v>542</v>
      </c>
      <c r="B970" s="132"/>
      <c r="C970" s="387"/>
      <c r="D970" s="387"/>
      <c r="E970" s="379"/>
      <c r="F970" s="122"/>
      <c r="G970" s="217"/>
      <c r="H970" s="133"/>
      <c r="I970" s="238"/>
      <c r="J970" s="133"/>
      <c r="K970" s="305"/>
      <c r="L970" s="136"/>
      <c r="M970" s="137"/>
      <c r="O970" s="136"/>
      <c r="P970" s="192"/>
    </row>
    <row r="971" spans="1:17" ht="16.5" customHeight="1">
      <c r="A971" s="387" t="s">
        <v>434</v>
      </c>
      <c r="B971" s="132"/>
      <c r="C971" s="387"/>
      <c r="D971" s="387"/>
      <c r="E971" s="381"/>
      <c r="F971" s="382" t="s">
        <v>360</v>
      </c>
      <c r="G971" s="389"/>
      <c r="H971" s="383"/>
      <c r="I971" s="219"/>
      <c r="J971" s="383" t="s">
        <v>119</v>
      </c>
      <c r="K971" s="418" t="s">
        <v>30</v>
      </c>
      <c r="L971" s="377" t="s">
        <v>579</v>
      </c>
      <c r="M971" s="285" t="s">
        <v>580</v>
      </c>
      <c r="O971" s="138"/>
      <c r="P971" s="192"/>
      <c r="Q971" s="432"/>
    </row>
    <row r="972" spans="1:17" ht="15" thickBot="1">
      <c r="A972" s="97"/>
      <c r="B972" s="97"/>
      <c r="C972" s="97"/>
      <c r="D972" s="97"/>
      <c r="E972" s="98"/>
      <c r="F972" s="99"/>
      <c r="G972" s="263"/>
      <c r="H972" s="100"/>
      <c r="I972" s="351"/>
      <c r="J972" s="43"/>
      <c r="K972" s="310" t="str">
        <f>A970</f>
        <v>14  Vozno omrežje</v>
      </c>
      <c r="L972" s="608">
        <f>SUM(M971:M971)</f>
        <v>0</v>
      </c>
      <c r="M972" s="608"/>
      <c r="O972" s="434"/>
      <c r="P972" s="192"/>
    </row>
    <row r="973" spans="1:17">
      <c r="A973" s="132"/>
      <c r="B973" s="387"/>
      <c r="C973" s="387"/>
      <c r="D973" s="387"/>
      <c r="E973" s="528" t="s">
        <v>418</v>
      </c>
      <c r="F973" s="380"/>
      <c r="G973" s="390"/>
      <c r="H973" s="362"/>
      <c r="I973" s="238"/>
      <c r="J973" s="362"/>
      <c r="K973" s="305"/>
      <c r="L973" s="138"/>
      <c r="M973" s="137"/>
      <c r="O973" s="138"/>
      <c r="P973" s="192"/>
    </row>
    <row r="974" spans="1:17">
      <c r="A974" s="388"/>
      <c r="B974" s="387"/>
      <c r="C974" s="387"/>
      <c r="D974" s="387"/>
      <c r="E974" s="528" t="s">
        <v>419</v>
      </c>
      <c r="F974" s="380"/>
      <c r="G974" s="390"/>
      <c r="H974" s="362"/>
      <c r="I974" s="238"/>
      <c r="J974" s="362"/>
      <c r="K974" s="301"/>
      <c r="L974" s="139"/>
      <c r="M974" s="139"/>
      <c r="O974" s="433"/>
      <c r="P974" s="192"/>
    </row>
    <row r="975" spans="1:17">
      <c r="A975" s="388"/>
      <c r="B975" s="387"/>
      <c r="C975" s="387"/>
      <c r="D975" s="387"/>
      <c r="E975" s="528" t="s">
        <v>427</v>
      </c>
      <c r="F975" s="380"/>
      <c r="G975" s="390"/>
      <c r="H975" s="362"/>
      <c r="I975" s="238"/>
      <c r="J975" s="362"/>
      <c r="K975" s="305"/>
      <c r="L975" s="138"/>
      <c r="M975" s="137"/>
      <c r="O975" s="138"/>
      <c r="P975" s="192"/>
    </row>
    <row r="976" spans="1:17">
      <c r="A976" s="388"/>
      <c r="B976" s="387"/>
      <c r="C976" s="387"/>
      <c r="D976" s="387"/>
      <c r="E976" s="70"/>
      <c r="F976" s="380"/>
      <c r="G976" s="390"/>
      <c r="H976" s="362"/>
      <c r="I976" s="238"/>
      <c r="J976" s="362"/>
      <c r="K976" s="305"/>
      <c r="L976" s="138"/>
      <c r="M976" s="137"/>
      <c r="O976" s="138"/>
      <c r="P976" s="192"/>
    </row>
    <row r="977" spans="1:17">
      <c r="A977" s="88" t="s">
        <v>543</v>
      </c>
      <c r="B977" s="71"/>
      <c r="C977" s="71"/>
      <c r="D977" s="71"/>
      <c r="E977" s="71"/>
      <c r="F977" s="89"/>
      <c r="G977" s="264"/>
      <c r="H977" s="90"/>
      <c r="I977" s="352"/>
      <c r="J977" s="90"/>
      <c r="K977" s="326"/>
      <c r="L977" s="91"/>
      <c r="M977" s="91"/>
      <c r="O977" s="451"/>
      <c r="P977" s="192"/>
    </row>
    <row r="978" spans="1:17">
      <c r="A978" s="72" t="s">
        <v>544</v>
      </c>
      <c r="B978" s="71"/>
      <c r="C978" s="71"/>
      <c r="D978" s="71"/>
      <c r="E978" s="71" t="s">
        <v>824</v>
      </c>
      <c r="F978" s="71"/>
      <c r="G978" s="264"/>
      <c r="H978" s="73"/>
      <c r="I978" s="327"/>
      <c r="J978" s="74"/>
      <c r="K978" s="327"/>
      <c r="L978" s="91"/>
      <c r="M978" s="91"/>
      <c r="O978" s="451"/>
      <c r="P978" s="192"/>
    </row>
    <row r="979" spans="1:17">
      <c r="A979" s="71" t="s">
        <v>435</v>
      </c>
      <c r="B979" s="71"/>
      <c r="C979" s="71"/>
      <c r="D979" s="71"/>
      <c r="E979" s="75"/>
      <c r="F979" s="76" t="s">
        <v>117</v>
      </c>
      <c r="G979" s="398"/>
      <c r="H979" s="76">
        <v>500</v>
      </c>
      <c r="I979" s="353"/>
      <c r="J979" s="22"/>
      <c r="K979" s="418" t="s">
        <v>30</v>
      </c>
      <c r="L979" s="377" t="s">
        <v>579</v>
      </c>
      <c r="M979" s="285" t="s">
        <v>580</v>
      </c>
      <c r="O979" s="138"/>
      <c r="P979" s="192"/>
      <c r="Q979" s="432"/>
    </row>
    <row r="980" spans="1:17">
      <c r="A980" s="71" t="s">
        <v>436</v>
      </c>
      <c r="B980" s="71"/>
      <c r="C980" s="71"/>
      <c r="D980" s="71"/>
      <c r="E980" s="75"/>
      <c r="F980" s="76"/>
      <c r="G980" s="398"/>
      <c r="H980" s="76"/>
      <c r="I980" s="354"/>
      <c r="J980" s="22"/>
      <c r="K980" s="418" t="s">
        <v>30</v>
      </c>
      <c r="L980" s="377" t="s">
        <v>579</v>
      </c>
      <c r="M980" s="285" t="s">
        <v>580</v>
      </c>
      <c r="O980" s="138"/>
      <c r="P980" s="192"/>
    </row>
    <row r="981" spans="1:17">
      <c r="A981" s="71" t="s">
        <v>437</v>
      </c>
      <c r="B981" s="71"/>
      <c r="C981" s="71"/>
      <c r="D981" s="71"/>
      <c r="E981" s="75"/>
      <c r="F981" s="76" t="s">
        <v>117</v>
      </c>
      <c r="G981" s="398"/>
      <c r="H981" s="76">
        <v>500</v>
      </c>
      <c r="I981" s="354"/>
      <c r="J981" s="22"/>
      <c r="K981" s="418" t="s">
        <v>30</v>
      </c>
      <c r="L981" s="377" t="s">
        <v>579</v>
      </c>
      <c r="M981" s="285" t="s">
        <v>580</v>
      </c>
      <c r="O981" s="138"/>
      <c r="P981" s="192"/>
      <c r="Q981" s="432"/>
    </row>
    <row r="982" spans="1:17">
      <c r="A982" s="71" t="s">
        <v>438</v>
      </c>
      <c r="B982" s="92"/>
      <c r="C982" s="92"/>
      <c r="D982" s="92"/>
      <c r="E982" s="71"/>
      <c r="F982" s="89"/>
      <c r="G982" s="265"/>
      <c r="H982" s="92"/>
      <c r="I982" s="352"/>
      <c r="J982" s="132"/>
      <c r="K982" s="301"/>
      <c r="L982" s="131"/>
      <c r="M982" s="93"/>
      <c r="O982" s="445"/>
      <c r="P982" s="192"/>
    </row>
    <row r="983" spans="1:17">
      <c r="A983" s="72"/>
      <c r="B983" s="71"/>
      <c r="C983" s="71"/>
      <c r="D983" s="71"/>
      <c r="E983" s="71"/>
      <c r="F983" s="89"/>
      <c r="G983" s="264"/>
      <c r="H983" s="92"/>
      <c r="I983" s="352"/>
      <c r="J983" s="132"/>
      <c r="K983" s="301"/>
      <c r="L983" s="131"/>
      <c r="M983" s="94"/>
      <c r="O983" s="445"/>
      <c r="P983" s="192"/>
    </row>
    <row r="984" spans="1:17">
      <c r="A984" s="72" t="s">
        <v>760</v>
      </c>
      <c r="B984" s="71"/>
      <c r="C984" s="71"/>
      <c r="D984" s="71"/>
      <c r="E984" s="71"/>
      <c r="F984" s="89"/>
      <c r="G984" s="264"/>
      <c r="H984" s="92"/>
      <c r="I984" s="327"/>
      <c r="J984" s="132"/>
      <c r="K984" s="301"/>
      <c r="L984" s="131"/>
      <c r="M984" s="95"/>
      <c r="O984" s="445"/>
      <c r="P984" s="192"/>
    </row>
    <row r="985" spans="1:17">
      <c r="A985" s="71" t="s">
        <v>935</v>
      </c>
      <c r="B985" s="71"/>
      <c r="C985" s="71"/>
      <c r="D985" s="71"/>
      <c r="E985" s="75"/>
      <c r="F985" s="76" t="s">
        <v>117</v>
      </c>
      <c r="G985" s="398"/>
      <c r="H985" s="76"/>
      <c r="I985" s="354"/>
      <c r="J985" s="22"/>
      <c r="K985" s="418" t="s">
        <v>30</v>
      </c>
      <c r="L985" s="377" t="s">
        <v>579</v>
      </c>
      <c r="M985" s="285" t="s">
        <v>580</v>
      </c>
      <c r="O985" s="138"/>
      <c r="P985" s="192"/>
      <c r="Q985" s="432"/>
    </row>
    <row r="986" spans="1:17">
      <c r="A986" s="71" t="s">
        <v>936</v>
      </c>
      <c r="B986" s="71"/>
      <c r="C986" s="71"/>
      <c r="D986" s="71"/>
      <c r="E986" s="75"/>
      <c r="F986" s="76" t="s">
        <v>117</v>
      </c>
      <c r="G986" s="398">
        <v>1470</v>
      </c>
      <c r="H986" s="76"/>
      <c r="I986" s="354"/>
      <c r="J986" s="22"/>
      <c r="K986" s="418">
        <v>2</v>
      </c>
      <c r="L986" s="386"/>
      <c r="M986" s="385">
        <f t="shared" ref="M986:M989" si="58">ROUND(K986*L986,2)</f>
        <v>0</v>
      </c>
      <c r="O986" s="138"/>
      <c r="P986" s="192"/>
      <c r="Q986" s="432"/>
    </row>
    <row r="987" spans="1:17">
      <c r="A987" s="71" t="s">
        <v>933</v>
      </c>
      <c r="B987" s="92"/>
      <c r="C987" s="92"/>
      <c r="D987" s="92"/>
      <c r="E987" s="75"/>
      <c r="F987" s="76" t="s">
        <v>117</v>
      </c>
      <c r="G987" s="398">
        <v>1470</v>
      </c>
      <c r="H987" s="76"/>
      <c r="I987" s="354"/>
      <c r="J987" s="22"/>
      <c r="K987" s="418">
        <v>2</v>
      </c>
      <c r="L987" s="386"/>
      <c r="M987" s="385">
        <f t="shared" si="58"/>
        <v>0</v>
      </c>
      <c r="O987" s="138"/>
      <c r="P987" s="192"/>
    </row>
    <row r="988" spans="1:17">
      <c r="A988" s="71" t="s">
        <v>934</v>
      </c>
      <c r="B988" s="92"/>
      <c r="C988" s="92"/>
      <c r="D988" s="92"/>
      <c r="E988" s="75"/>
      <c r="F988" s="76" t="s">
        <v>117</v>
      </c>
      <c r="G988" s="398">
        <v>1470</v>
      </c>
      <c r="H988" s="76"/>
      <c r="I988" s="354"/>
      <c r="J988" s="22"/>
      <c r="K988" s="418">
        <v>2</v>
      </c>
      <c r="L988" s="386"/>
      <c r="M988" s="385">
        <f t="shared" si="58"/>
        <v>0</v>
      </c>
      <c r="O988" s="138"/>
      <c r="P988" s="192"/>
    </row>
    <row r="989" spans="1:17">
      <c r="A989" s="71" t="s">
        <v>448</v>
      </c>
      <c r="B989" s="92"/>
      <c r="C989" s="92"/>
      <c r="D989" s="92"/>
      <c r="E989" s="75"/>
      <c r="F989" s="76" t="s">
        <v>117</v>
      </c>
      <c r="G989" s="398">
        <v>1470</v>
      </c>
      <c r="H989" s="76"/>
      <c r="I989" s="354"/>
      <c r="J989" s="22"/>
      <c r="K989" s="418">
        <v>2</v>
      </c>
      <c r="L989" s="386"/>
      <c r="M989" s="385">
        <f t="shared" si="58"/>
        <v>0</v>
      </c>
      <c r="O989" s="138"/>
      <c r="P989" s="192"/>
      <c r="Q989" s="432"/>
    </row>
    <row r="990" spans="1:17">
      <c r="A990" s="71" t="s">
        <v>439</v>
      </c>
      <c r="B990" s="92"/>
      <c r="C990" s="92"/>
      <c r="D990" s="92"/>
      <c r="E990" s="75"/>
      <c r="F990" s="76" t="s">
        <v>117</v>
      </c>
      <c r="G990" s="398"/>
      <c r="H990" s="76"/>
      <c r="I990" s="354"/>
      <c r="J990" s="22"/>
      <c r="K990" s="418" t="s">
        <v>30</v>
      </c>
      <c r="L990" s="377" t="s">
        <v>579</v>
      </c>
      <c r="M990" s="285" t="s">
        <v>580</v>
      </c>
      <c r="O990" s="138"/>
      <c r="P990" s="192"/>
      <c r="Q990" s="432"/>
    </row>
    <row r="991" spans="1:17">
      <c r="A991" s="71"/>
      <c r="B991" s="92"/>
      <c r="C991" s="92"/>
      <c r="D991" s="92"/>
      <c r="E991" s="75"/>
      <c r="F991" s="76" t="s">
        <v>793</v>
      </c>
      <c r="G991" s="398"/>
      <c r="H991" s="76"/>
      <c r="I991" s="354"/>
      <c r="J991" s="22"/>
      <c r="K991" s="418" t="s">
        <v>30</v>
      </c>
      <c r="L991" s="377" t="s">
        <v>579</v>
      </c>
      <c r="M991" s="285" t="s">
        <v>580</v>
      </c>
      <c r="O991" s="138"/>
      <c r="P991" s="192"/>
    </row>
    <row r="992" spans="1:17">
      <c r="A992" s="71" t="s">
        <v>440</v>
      </c>
      <c r="B992" s="92"/>
      <c r="C992" s="92"/>
      <c r="D992" s="92"/>
      <c r="E992" s="75"/>
      <c r="F992" s="76" t="s">
        <v>117</v>
      </c>
      <c r="G992" s="398"/>
      <c r="H992" s="76"/>
      <c r="I992" s="354"/>
      <c r="J992" s="22"/>
      <c r="K992" s="418" t="s">
        <v>30</v>
      </c>
      <c r="L992" s="377" t="s">
        <v>579</v>
      </c>
      <c r="M992" s="285" t="s">
        <v>580</v>
      </c>
      <c r="O992" s="138"/>
      <c r="P992" s="192"/>
      <c r="Q992" s="432"/>
    </row>
    <row r="993" spans="1:17">
      <c r="A993" s="72" t="s">
        <v>441</v>
      </c>
      <c r="B993" s="92"/>
      <c r="C993" s="92"/>
      <c r="D993" s="92"/>
      <c r="E993" s="71"/>
      <c r="F993" s="89"/>
      <c r="G993" s="264"/>
      <c r="H993" s="92"/>
      <c r="I993" s="352"/>
      <c r="J993" s="132"/>
      <c r="K993" s="301"/>
      <c r="L993" s="131"/>
      <c r="M993" s="94"/>
      <c r="O993" s="445"/>
      <c r="P993" s="192"/>
    </row>
    <row r="994" spans="1:17">
      <c r="A994" s="72" t="s">
        <v>820</v>
      </c>
      <c r="B994" s="92"/>
      <c r="C994" s="92"/>
      <c r="D994" s="92"/>
      <c r="E994" s="71"/>
      <c r="F994" s="89"/>
      <c r="G994" s="264"/>
      <c r="H994" s="92"/>
      <c r="I994" s="352"/>
      <c r="J994" s="132"/>
      <c r="K994" s="301"/>
      <c r="L994" s="131"/>
      <c r="M994" s="94"/>
      <c r="O994" s="445"/>
      <c r="P994" s="192"/>
    </row>
    <row r="995" spans="1:17">
      <c r="A995" s="71" t="s">
        <v>442</v>
      </c>
      <c r="B995" s="92"/>
      <c r="C995" s="92"/>
      <c r="D995" s="92"/>
      <c r="E995" s="75"/>
      <c r="F995" s="76" t="s">
        <v>443</v>
      </c>
      <c r="G995" s="398"/>
      <c r="H995" s="76"/>
      <c r="I995" s="354"/>
      <c r="J995" s="22"/>
      <c r="K995" s="418" t="s">
        <v>30</v>
      </c>
      <c r="L995" s="377" t="s">
        <v>579</v>
      </c>
      <c r="M995" s="285" t="s">
        <v>580</v>
      </c>
      <c r="O995" s="138"/>
      <c r="P995" s="192"/>
      <c r="Q995" s="432"/>
    </row>
    <row r="996" spans="1:17">
      <c r="A996" s="71" t="s">
        <v>444</v>
      </c>
      <c r="B996" s="92"/>
      <c r="C996" s="92"/>
      <c r="D996" s="92"/>
      <c r="E996" s="75"/>
      <c r="F996" s="76" t="s">
        <v>443</v>
      </c>
      <c r="G996" s="398"/>
      <c r="H996" s="76">
        <v>1</v>
      </c>
      <c r="I996" s="354"/>
      <c r="J996" s="22"/>
      <c r="K996" s="418" t="s">
        <v>30</v>
      </c>
      <c r="L996" s="377" t="s">
        <v>579</v>
      </c>
      <c r="M996" s="285" t="s">
        <v>580</v>
      </c>
      <c r="O996" s="138"/>
      <c r="P996" s="192"/>
      <c r="Q996" s="432"/>
    </row>
    <row r="997" spans="1:17">
      <c r="A997" s="72" t="s">
        <v>441</v>
      </c>
      <c r="B997" s="92"/>
      <c r="C997" s="92"/>
      <c r="D997" s="92"/>
      <c r="E997" s="71"/>
      <c r="F997" s="89"/>
      <c r="G997" s="264"/>
      <c r="H997" s="92"/>
      <c r="I997" s="352"/>
      <c r="J997" s="132"/>
      <c r="K997" s="301"/>
      <c r="L997" s="131"/>
      <c r="M997" s="94"/>
      <c r="O997" s="445"/>
      <c r="P997" s="192"/>
    </row>
    <row r="998" spans="1:17">
      <c r="A998" s="72" t="s">
        <v>545</v>
      </c>
      <c r="B998" s="92"/>
      <c r="C998" s="92"/>
      <c r="D998" s="92"/>
      <c r="E998" s="71"/>
      <c r="F998" s="89"/>
      <c r="G998" s="264"/>
      <c r="H998" s="92"/>
      <c r="I998" s="352"/>
      <c r="J998" s="132"/>
      <c r="K998" s="447"/>
      <c r="L998" s="131"/>
      <c r="M998" s="94"/>
      <c r="O998" s="445"/>
      <c r="P998" s="192"/>
    </row>
    <row r="999" spans="1:17">
      <c r="A999" s="71" t="s">
        <v>445</v>
      </c>
      <c r="B999" s="92"/>
      <c r="C999" s="92"/>
      <c r="D999" s="92"/>
      <c r="E999" s="75"/>
      <c r="F999" s="76" t="s">
        <v>117</v>
      </c>
      <c r="G999" s="398"/>
      <c r="H999" s="76" t="s">
        <v>446</v>
      </c>
      <c r="I999" s="354"/>
      <c r="J999" s="22"/>
      <c r="K999" s="418" t="s">
        <v>30</v>
      </c>
      <c r="L999" s="377" t="s">
        <v>579</v>
      </c>
      <c r="M999" s="285" t="s">
        <v>580</v>
      </c>
      <c r="O999" s="138"/>
      <c r="P999" s="192"/>
      <c r="Q999" s="432"/>
    </row>
    <row r="1000" spans="1:17">
      <c r="A1000" s="71" t="s">
        <v>447</v>
      </c>
      <c r="B1000" s="92"/>
      <c r="C1000" s="92"/>
      <c r="D1000" s="92"/>
      <c r="E1000" s="75"/>
      <c r="F1000" s="76" t="s">
        <v>117</v>
      </c>
      <c r="G1000" s="398"/>
      <c r="H1000" s="76" t="s">
        <v>446</v>
      </c>
      <c r="I1000" s="354"/>
      <c r="J1000" s="22"/>
      <c r="K1000" s="418" t="s">
        <v>30</v>
      </c>
      <c r="L1000" s="377" t="s">
        <v>579</v>
      </c>
      <c r="M1000" s="285" t="s">
        <v>580</v>
      </c>
      <c r="O1000" s="138"/>
      <c r="P1000" s="192"/>
      <c r="Q1000" s="432"/>
    </row>
    <row r="1001" spans="1:17">
      <c r="A1001" s="71" t="s">
        <v>448</v>
      </c>
      <c r="B1001" s="92"/>
      <c r="C1001" s="92"/>
      <c r="D1001" s="92"/>
      <c r="E1001" s="75"/>
      <c r="F1001" s="76" t="s">
        <v>117</v>
      </c>
      <c r="G1001" s="398"/>
      <c r="H1001" s="76" t="s">
        <v>446</v>
      </c>
      <c r="I1001" s="354"/>
      <c r="J1001" s="22"/>
      <c r="K1001" s="418" t="s">
        <v>30</v>
      </c>
      <c r="L1001" s="377" t="s">
        <v>579</v>
      </c>
      <c r="M1001" s="285" t="s">
        <v>580</v>
      </c>
      <c r="O1001" s="138"/>
      <c r="P1001" s="192"/>
      <c r="Q1001" s="432"/>
    </row>
    <row r="1002" spans="1:17">
      <c r="A1002" s="71" t="s">
        <v>449</v>
      </c>
      <c r="B1002" s="92"/>
      <c r="C1002" s="92"/>
      <c r="D1002" s="92"/>
      <c r="E1002" s="75"/>
      <c r="F1002" s="76" t="s">
        <v>117</v>
      </c>
      <c r="G1002" s="398"/>
      <c r="H1002" s="76" t="s">
        <v>446</v>
      </c>
      <c r="I1002" s="354"/>
      <c r="J1002" s="22"/>
      <c r="K1002" s="418" t="s">
        <v>30</v>
      </c>
      <c r="L1002" s="377" t="s">
        <v>579</v>
      </c>
      <c r="M1002" s="285" t="s">
        <v>580</v>
      </c>
      <c r="O1002" s="138"/>
      <c r="Q1002" s="432"/>
    </row>
    <row r="1003" spans="1:17">
      <c r="A1003" s="71" t="s">
        <v>439</v>
      </c>
      <c r="B1003" s="92"/>
      <c r="C1003" s="92"/>
      <c r="D1003" s="92"/>
      <c r="E1003" s="75"/>
      <c r="F1003" s="76" t="s">
        <v>117</v>
      </c>
      <c r="G1003" s="398"/>
      <c r="H1003" s="76" t="s">
        <v>446</v>
      </c>
      <c r="I1003" s="354"/>
      <c r="J1003" s="22"/>
      <c r="K1003" s="418" t="s">
        <v>30</v>
      </c>
      <c r="L1003" s="377" t="s">
        <v>579</v>
      </c>
      <c r="M1003" s="285" t="s">
        <v>580</v>
      </c>
      <c r="O1003" s="138"/>
      <c r="Q1003" s="432"/>
    </row>
    <row r="1004" spans="1:17">
      <c r="A1004" s="71"/>
      <c r="B1004" s="92"/>
      <c r="C1004" s="92"/>
      <c r="D1004" s="92"/>
      <c r="E1004" s="75"/>
      <c r="F1004" s="76" t="s">
        <v>793</v>
      </c>
      <c r="G1004" s="398"/>
      <c r="H1004" s="76"/>
      <c r="I1004" s="354"/>
      <c r="J1004" s="22"/>
      <c r="K1004" s="304"/>
      <c r="L1004" s="377"/>
      <c r="M1004" s="385"/>
      <c r="O1004" s="138"/>
    </row>
    <row r="1005" spans="1:17">
      <c r="A1005" s="71" t="s">
        <v>450</v>
      </c>
      <c r="B1005" s="92"/>
      <c r="C1005" s="92"/>
      <c r="D1005" s="92"/>
      <c r="E1005" s="75"/>
      <c r="F1005" s="76" t="s">
        <v>117</v>
      </c>
      <c r="G1005" s="398"/>
      <c r="H1005" s="76" t="s">
        <v>446</v>
      </c>
      <c r="I1005" s="354"/>
      <c r="J1005" s="22"/>
      <c r="K1005" s="418" t="s">
        <v>30</v>
      </c>
      <c r="L1005" s="377" t="s">
        <v>579</v>
      </c>
      <c r="M1005" s="285" t="s">
        <v>580</v>
      </c>
      <c r="O1005" s="138"/>
    </row>
    <row r="1006" spans="1:17">
      <c r="A1006" s="72" t="s">
        <v>441</v>
      </c>
      <c r="B1006" s="92"/>
      <c r="C1006" s="92"/>
      <c r="D1006" s="92"/>
      <c r="E1006" s="71"/>
      <c r="F1006" s="96" t="s">
        <v>451</v>
      </c>
      <c r="G1006" s="266"/>
      <c r="H1006" s="92"/>
      <c r="I1006" s="352"/>
      <c r="J1006" s="132"/>
      <c r="K1006" s="301"/>
      <c r="L1006" s="131"/>
      <c r="M1006" s="94"/>
      <c r="O1006" s="445"/>
    </row>
    <row r="1007" spans="1:17">
      <c r="A1007" s="72" t="s">
        <v>583</v>
      </c>
      <c r="B1007" s="92"/>
      <c r="C1007" s="92"/>
      <c r="D1007" s="92"/>
      <c r="E1007" s="71"/>
      <c r="F1007" s="89"/>
      <c r="G1007" s="264"/>
      <c r="H1007" s="92"/>
      <c r="I1007" s="352"/>
      <c r="J1007" s="132"/>
      <c r="K1007" s="301"/>
      <c r="L1007" s="131"/>
      <c r="M1007" s="94"/>
      <c r="O1007" s="445"/>
    </row>
    <row r="1008" spans="1:17">
      <c r="A1008" s="71" t="s">
        <v>452</v>
      </c>
      <c r="B1008" s="92"/>
      <c r="C1008" s="92"/>
      <c r="D1008" s="92"/>
      <c r="E1008" s="75"/>
      <c r="F1008" s="76" t="s">
        <v>117</v>
      </c>
      <c r="G1008" s="398"/>
      <c r="H1008" s="76" t="s">
        <v>361</v>
      </c>
      <c r="I1008" s="354"/>
      <c r="J1008" s="22"/>
      <c r="K1008" s="418" t="s">
        <v>30</v>
      </c>
      <c r="L1008" s="377" t="s">
        <v>579</v>
      </c>
      <c r="M1008" s="285" t="s">
        <v>580</v>
      </c>
      <c r="O1008" s="138"/>
      <c r="Q1008" s="432"/>
    </row>
    <row r="1009" spans="1:17">
      <c r="A1009" s="71" t="s">
        <v>453</v>
      </c>
      <c r="B1009" s="92"/>
      <c r="C1009" s="92"/>
      <c r="D1009" s="92"/>
      <c r="E1009" s="75"/>
      <c r="F1009" s="76" t="s">
        <v>117</v>
      </c>
      <c r="G1009" s="398"/>
      <c r="H1009" s="76" t="s">
        <v>361</v>
      </c>
      <c r="I1009" s="354"/>
      <c r="J1009" s="22"/>
      <c r="K1009" s="418" t="s">
        <v>30</v>
      </c>
      <c r="L1009" s="377" t="s">
        <v>579</v>
      </c>
      <c r="M1009" s="285" t="s">
        <v>580</v>
      </c>
      <c r="O1009" s="138"/>
      <c r="Q1009" s="432"/>
    </row>
    <row r="1010" spans="1:17">
      <c r="A1010" s="72" t="s">
        <v>441</v>
      </c>
      <c r="B1010" s="92"/>
      <c r="C1010" s="92"/>
      <c r="D1010" s="92"/>
      <c r="E1010" s="71"/>
      <c r="F1010" s="96" t="s">
        <v>451</v>
      </c>
      <c r="G1010" s="264"/>
      <c r="H1010" s="92"/>
      <c r="I1010" s="352"/>
      <c r="J1010" s="132"/>
      <c r="K1010" s="301"/>
      <c r="L1010" s="131"/>
      <c r="M1010" s="94"/>
      <c r="O1010" s="445"/>
    </row>
    <row r="1011" spans="1:17">
      <c r="A1011" s="72" t="s">
        <v>761</v>
      </c>
      <c r="B1011" s="92"/>
      <c r="C1011" s="92"/>
      <c r="D1011" s="92"/>
      <c r="E1011" s="71"/>
      <c r="F1011" s="89"/>
      <c r="G1011" s="264"/>
      <c r="H1011" s="92"/>
      <c r="I1011" s="352"/>
      <c r="J1011" s="132"/>
      <c r="K1011" s="301"/>
      <c r="L1011" s="131"/>
      <c r="M1011" s="94"/>
      <c r="O1011" s="445"/>
    </row>
    <row r="1012" spans="1:17">
      <c r="A1012" s="71" t="s">
        <v>454</v>
      </c>
      <c r="B1012" s="92"/>
      <c r="C1012" s="92"/>
      <c r="D1012" s="92"/>
      <c r="E1012" s="75"/>
      <c r="F1012" s="76" t="s">
        <v>117</v>
      </c>
      <c r="G1012" s="398"/>
      <c r="H1012" s="76" t="s">
        <v>361</v>
      </c>
      <c r="I1012" s="354"/>
      <c r="J1012" s="22"/>
      <c r="K1012" s="418" t="s">
        <v>30</v>
      </c>
      <c r="L1012" s="377" t="s">
        <v>579</v>
      </c>
      <c r="M1012" s="285" t="s">
        <v>580</v>
      </c>
      <c r="O1012" s="138"/>
      <c r="Q1012" s="432"/>
    </row>
    <row r="1013" spans="1:17">
      <c r="A1013" s="71" t="s">
        <v>455</v>
      </c>
      <c r="B1013" s="92"/>
      <c r="C1013" s="92"/>
      <c r="D1013" s="92"/>
      <c r="E1013" s="75"/>
      <c r="F1013" s="76" t="s">
        <v>117</v>
      </c>
      <c r="G1013" s="398"/>
      <c r="H1013" s="76" t="s">
        <v>361</v>
      </c>
      <c r="I1013" s="354"/>
      <c r="J1013" s="22"/>
      <c r="K1013" s="418" t="s">
        <v>30</v>
      </c>
      <c r="L1013" s="377" t="s">
        <v>579</v>
      </c>
      <c r="M1013" s="285" t="s">
        <v>580</v>
      </c>
      <c r="O1013" s="138"/>
      <c r="Q1013" s="432"/>
    </row>
    <row r="1014" spans="1:17">
      <c r="A1014" s="71" t="s">
        <v>456</v>
      </c>
      <c r="B1014" s="92"/>
      <c r="C1014" s="92"/>
      <c r="D1014" s="92"/>
      <c r="E1014" s="75"/>
      <c r="F1014" s="76" t="s">
        <v>117</v>
      </c>
      <c r="G1014" s="398"/>
      <c r="H1014" s="76" t="s">
        <v>361</v>
      </c>
      <c r="I1014" s="354"/>
      <c r="J1014" s="22"/>
      <c r="K1014" s="418" t="s">
        <v>30</v>
      </c>
      <c r="L1014" s="377" t="s">
        <v>579</v>
      </c>
      <c r="M1014" s="285" t="s">
        <v>580</v>
      </c>
      <c r="O1014" s="138"/>
      <c r="Q1014" s="432"/>
    </row>
    <row r="1015" spans="1:17">
      <c r="A1015" s="71" t="s">
        <v>457</v>
      </c>
      <c r="B1015" s="92"/>
      <c r="C1015" s="92"/>
      <c r="D1015" s="92"/>
      <c r="E1015" s="75"/>
      <c r="F1015" s="76" t="s">
        <v>117</v>
      </c>
      <c r="G1015" s="398"/>
      <c r="H1015" s="76" t="s">
        <v>361</v>
      </c>
      <c r="I1015" s="354"/>
      <c r="J1015" s="22"/>
      <c r="K1015" s="418" t="s">
        <v>30</v>
      </c>
      <c r="L1015" s="377" t="s">
        <v>579</v>
      </c>
      <c r="M1015" s="285" t="s">
        <v>580</v>
      </c>
      <c r="O1015" s="138"/>
      <c r="Q1015" s="432"/>
    </row>
    <row r="1016" spans="1:17">
      <c r="A1016" s="71" t="s">
        <v>453</v>
      </c>
      <c r="B1016" s="92"/>
      <c r="C1016" s="92"/>
      <c r="D1016" s="92"/>
      <c r="E1016" s="75"/>
      <c r="F1016" s="76" t="s">
        <v>117</v>
      </c>
      <c r="G1016" s="398"/>
      <c r="H1016" s="76" t="s">
        <v>361</v>
      </c>
      <c r="I1016" s="354"/>
      <c r="J1016" s="22"/>
      <c r="K1016" s="418" t="s">
        <v>30</v>
      </c>
      <c r="L1016" s="377" t="s">
        <v>579</v>
      </c>
      <c r="M1016" s="285" t="s">
        <v>580</v>
      </c>
      <c r="O1016" s="138"/>
      <c r="Q1016" s="432"/>
    </row>
    <row r="1017" spans="1:17">
      <c r="A1017" s="72" t="s">
        <v>441</v>
      </c>
      <c r="B1017" s="92"/>
      <c r="C1017" s="92"/>
      <c r="D1017" s="92"/>
      <c r="E1017" s="71"/>
      <c r="F1017" s="96" t="s">
        <v>451</v>
      </c>
      <c r="G1017" s="264"/>
      <c r="H1017" s="92"/>
      <c r="I1017" s="352"/>
      <c r="J1017" s="132"/>
      <c r="K1017" s="301"/>
      <c r="L1017" s="131"/>
      <c r="M1017" s="94"/>
      <c r="O1017" s="445"/>
    </row>
    <row r="1018" spans="1:17">
      <c r="A1018" s="72" t="s">
        <v>764</v>
      </c>
      <c r="B1018" s="92"/>
      <c r="C1018" s="92"/>
      <c r="D1018" s="92"/>
      <c r="E1018" s="71"/>
      <c r="F1018" s="96"/>
      <c r="G1018" s="264"/>
      <c r="H1018" s="92"/>
      <c r="I1018" s="352"/>
      <c r="J1018" s="132"/>
      <c r="K1018" s="301"/>
      <c r="L1018" s="131"/>
      <c r="M1018" s="94"/>
      <c r="O1018" s="445"/>
    </row>
    <row r="1019" spans="1:17">
      <c r="A1019" s="71" t="s">
        <v>765</v>
      </c>
      <c r="B1019" s="92"/>
      <c r="C1019" s="92"/>
      <c r="D1019" s="92"/>
      <c r="E1019" s="75"/>
      <c r="F1019" s="76" t="s">
        <v>443</v>
      </c>
      <c r="G1019" s="398"/>
      <c r="H1019" s="669" t="s">
        <v>235</v>
      </c>
      <c r="I1019" s="670"/>
      <c r="J1019" s="293"/>
      <c r="K1019" s="418" t="s">
        <v>30</v>
      </c>
      <c r="L1019" s="377" t="s">
        <v>579</v>
      </c>
      <c r="M1019" s="285" t="s">
        <v>580</v>
      </c>
      <c r="O1019" s="138"/>
    </row>
    <row r="1020" spans="1:17">
      <c r="A1020" s="71"/>
      <c r="B1020" s="92"/>
      <c r="C1020" s="92"/>
      <c r="D1020" s="92"/>
      <c r="E1020" s="71"/>
      <c r="G1020" s="264"/>
      <c r="H1020" s="92"/>
      <c r="I1020" s="352"/>
      <c r="J1020" s="294"/>
      <c r="K1020" s="309"/>
      <c r="L1020" s="295"/>
      <c r="M1020" s="296"/>
      <c r="O1020" s="445"/>
    </row>
    <row r="1021" spans="1:17" ht="15" thickBot="1">
      <c r="A1021" s="132"/>
      <c r="B1021" s="72"/>
      <c r="C1021" s="72"/>
      <c r="D1021" s="72"/>
      <c r="E1021" s="72"/>
      <c r="F1021" s="72"/>
      <c r="G1021" s="236"/>
      <c r="H1021" s="72"/>
      <c r="I1021" s="355" t="s">
        <v>458</v>
      </c>
      <c r="J1021" s="222"/>
      <c r="K1021" s="311" t="str">
        <f>A977</f>
        <v>15 SANACIJSKA DELA</v>
      </c>
      <c r="L1021" s="571">
        <f>SUM(M979:M1019)</f>
        <v>0</v>
      </c>
      <c r="M1021" s="571"/>
      <c r="O1021" s="434"/>
    </row>
    <row r="1022" spans="1:17">
      <c r="A1022" s="378" t="s">
        <v>546</v>
      </c>
      <c r="B1022" s="387"/>
      <c r="C1022" s="387"/>
      <c r="D1022" s="387"/>
      <c r="E1022" s="379"/>
      <c r="F1022" s="361"/>
      <c r="G1022" s="209"/>
      <c r="H1022" s="363"/>
      <c r="I1022" s="356"/>
      <c r="J1022" s="363"/>
      <c r="K1022" s="328"/>
      <c r="L1022" s="371"/>
      <c r="M1022" s="137"/>
      <c r="O1022" s="138"/>
    </row>
    <row r="1023" spans="1:17">
      <c r="A1023" s="387" t="s">
        <v>944</v>
      </c>
      <c r="B1023" s="387"/>
      <c r="C1023" s="387"/>
      <c r="D1023" s="387"/>
      <c r="E1023" s="379"/>
      <c r="F1023" s="361"/>
      <c r="G1023" s="209"/>
      <c r="H1023" s="363"/>
      <c r="I1023" s="356"/>
      <c r="J1023" s="363"/>
      <c r="K1023" s="329"/>
      <c r="L1023" s="371"/>
      <c r="M1023" s="372"/>
      <c r="O1023" s="138"/>
    </row>
    <row r="1024" spans="1:17">
      <c r="A1024" s="388" t="s">
        <v>459</v>
      </c>
      <c r="B1024" s="387"/>
      <c r="C1024" s="387"/>
      <c r="D1024" s="387"/>
      <c r="E1024" s="379"/>
      <c r="F1024" s="361"/>
      <c r="G1024" s="209"/>
      <c r="H1024" s="363"/>
      <c r="I1024" s="356"/>
      <c r="J1024" s="363"/>
      <c r="K1024" s="329"/>
      <c r="L1024" s="371"/>
      <c r="M1024" s="372"/>
      <c r="O1024" s="138"/>
    </row>
    <row r="1025" spans="1:16382">
      <c r="A1025" s="387"/>
      <c r="B1025" s="387"/>
      <c r="C1025" s="387"/>
      <c r="D1025" s="387"/>
      <c r="E1025" s="379"/>
      <c r="F1025" s="361"/>
      <c r="G1025" s="209"/>
      <c r="H1025" s="363"/>
      <c r="I1025" s="356"/>
      <c r="J1025" s="363"/>
      <c r="K1025" s="329"/>
      <c r="L1025" s="371"/>
      <c r="M1025" s="372"/>
      <c r="O1025" s="138"/>
    </row>
    <row r="1026" spans="1:16382">
      <c r="A1026" s="378" t="s">
        <v>547</v>
      </c>
      <c r="B1026" s="387"/>
      <c r="C1026" s="387"/>
      <c r="D1026" s="387"/>
      <c r="E1026" s="379"/>
      <c r="G1026" s="361" t="s">
        <v>868</v>
      </c>
      <c r="H1026" s="363"/>
      <c r="I1026" s="356"/>
      <c r="J1026" s="363"/>
      <c r="K1026" s="329"/>
      <c r="L1026" s="371"/>
      <c r="M1026" s="372"/>
      <c r="O1026" s="138"/>
    </row>
    <row r="1027" spans="1:16382">
      <c r="A1027" s="378" t="s">
        <v>460</v>
      </c>
      <c r="B1027" s="387"/>
      <c r="C1027" s="387"/>
      <c r="D1027" s="387"/>
      <c r="E1027" s="381" t="s">
        <v>912</v>
      </c>
      <c r="F1027" s="382" t="s">
        <v>118</v>
      </c>
      <c r="G1027" s="389">
        <v>1</v>
      </c>
      <c r="H1027" s="383"/>
      <c r="I1027" s="219"/>
      <c r="J1027" s="383" t="s">
        <v>788</v>
      </c>
      <c r="K1027" s="304">
        <v>1</v>
      </c>
      <c r="L1027" s="386"/>
      <c r="M1027" s="385">
        <f t="shared" ref="M1027:M1028" si="59">ROUND(K1027*L1027,2)</f>
        <v>0</v>
      </c>
      <c r="O1027" s="138"/>
      <c r="Q1027" s="432"/>
    </row>
    <row r="1028" spans="1:16382">
      <c r="A1028" s="378"/>
      <c r="B1028" s="387"/>
      <c r="C1028" s="387"/>
      <c r="D1028" s="387"/>
      <c r="E1028" s="381" t="s">
        <v>913</v>
      </c>
      <c r="F1028" s="382" t="s">
        <v>118</v>
      </c>
      <c r="G1028" s="389">
        <v>1</v>
      </c>
      <c r="H1028" s="383"/>
      <c r="I1028" s="219"/>
      <c r="J1028" s="383" t="s">
        <v>788</v>
      </c>
      <c r="K1028" s="304">
        <v>1</v>
      </c>
      <c r="L1028" s="386"/>
      <c r="M1028" s="385">
        <f t="shared" si="59"/>
        <v>0</v>
      </c>
      <c r="O1028" s="140"/>
    </row>
    <row r="1029" spans="1:16382">
      <c r="A1029" s="378" t="s">
        <v>548</v>
      </c>
      <c r="B1029" s="387"/>
      <c r="C1029" s="387"/>
      <c r="D1029" s="387"/>
      <c r="E1029" s="379"/>
      <c r="F1029" s="361"/>
      <c r="G1029" s="395"/>
      <c r="H1029" s="363"/>
      <c r="I1029" s="313"/>
      <c r="J1029" s="363"/>
      <c r="K1029" s="301"/>
      <c r="L1029" s="371"/>
      <c r="M1029" s="372"/>
      <c r="O1029" s="138"/>
    </row>
    <row r="1030" spans="1:16382">
      <c r="A1030" s="378" t="s">
        <v>460</v>
      </c>
      <c r="B1030" s="387"/>
      <c r="C1030" s="387"/>
      <c r="D1030" s="387"/>
      <c r="E1030" s="381"/>
      <c r="F1030" s="382" t="s">
        <v>118</v>
      </c>
      <c r="G1030" s="389">
        <v>1</v>
      </c>
      <c r="H1030" s="383" t="s">
        <v>752</v>
      </c>
      <c r="I1030" s="219"/>
      <c r="J1030" s="383" t="s">
        <v>752</v>
      </c>
      <c r="K1030" s="304">
        <v>1</v>
      </c>
      <c r="L1030" s="386"/>
      <c r="M1030" s="385">
        <f>ROUND(K1030*L1030,2)</f>
        <v>0</v>
      </c>
      <c r="O1030" s="138"/>
      <c r="Q1030" s="432"/>
    </row>
    <row r="1031" spans="1:16382">
      <c r="A1031" s="378"/>
      <c r="B1031" s="387"/>
      <c r="C1031" s="387"/>
      <c r="D1031" s="387"/>
      <c r="E1031" s="132"/>
      <c r="F1031" s="132"/>
      <c r="G1031" s="236"/>
      <c r="H1031" s="132"/>
      <c r="I1031" s="301"/>
      <c r="J1031" s="132"/>
      <c r="K1031" s="301"/>
      <c r="L1031" s="139"/>
      <c r="M1031" s="139"/>
      <c r="O1031" s="433"/>
    </row>
    <row r="1032" spans="1:16382">
      <c r="A1032" s="72" t="s">
        <v>584</v>
      </c>
      <c r="B1032" s="71"/>
      <c r="C1032" s="71"/>
      <c r="D1032" s="71"/>
      <c r="E1032" s="77"/>
      <c r="F1032" s="73"/>
      <c r="G1032" s="286"/>
      <c r="H1032" s="73"/>
      <c r="I1032" s="327"/>
      <c r="J1032" s="74"/>
      <c r="K1032" s="327"/>
      <c r="L1032" s="130"/>
      <c r="M1032" s="372"/>
      <c r="O1032" s="140"/>
    </row>
    <row r="1033" spans="1:16382">
      <c r="A1033" s="72" t="s">
        <v>460</v>
      </c>
      <c r="B1033" s="71"/>
      <c r="C1033" s="71"/>
      <c r="D1033" s="71"/>
      <c r="E1033" s="78"/>
      <c r="F1033" s="76" t="s">
        <v>118</v>
      </c>
      <c r="G1033" s="424">
        <v>0</v>
      </c>
      <c r="H1033" s="383" t="s">
        <v>752</v>
      </c>
      <c r="I1033" s="219"/>
      <c r="J1033" s="383" t="s">
        <v>752</v>
      </c>
      <c r="K1033" s="418" t="s">
        <v>30</v>
      </c>
      <c r="L1033" s="377" t="s">
        <v>579</v>
      </c>
      <c r="M1033" s="285" t="s">
        <v>580</v>
      </c>
      <c r="O1033" s="138"/>
      <c r="Q1033" s="432"/>
    </row>
    <row r="1034" spans="1:16382" ht="15" thickBot="1">
      <c r="A1034" s="378"/>
      <c r="B1034" s="387"/>
      <c r="C1034" s="387"/>
      <c r="D1034" s="387"/>
      <c r="E1034" s="59"/>
      <c r="F1034" s="44"/>
      <c r="G1034" s="233"/>
      <c r="H1034" s="43"/>
      <c r="I1034" s="337"/>
      <c r="J1034" s="43"/>
      <c r="K1034" s="310" t="str">
        <f>A1022</f>
        <v>16 KONČNA POROČILA Z OCENO IZVEDENIH DEL</v>
      </c>
      <c r="L1034" s="608">
        <f>SUM(M1027:M1033)</f>
        <v>0</v>
      </c>
      <c r="M1034" s="608"/>
      <c r="O1034" s="434"/>
    </row>
    <row r="1035" spans="1:16382">
      <c r="A1035" s="378" t="s">
        <v>591</v>
      </c>
      <c r="B1035" s="387"/>
      <c r="C1035" s="387"/>
      <c r="D1035" s="387"/>
      <c r="E1035" s="379"/>
      <c r="F1035" s="380"/>
      <c r="G1035" s="390"/>
      <c r="H1035" s="362"/>
      <c r="I1035" s="238"/>
      <c r="J1035" s="362"/>
      <c r="K1035" s="305"/>
      <c r="L1035" s="138"/>
      <c r="M1035" s="137"/>
      <c r="O1035" s="138"/>
    </row>
    <row r="1036" spans="1:16382" ht="37.5" customHeight="1">
      <c r="A1036" s="677" t="s">
        <v>592</v>
      </c>
      <c r="B1036" s="677"/>
      <c r="C1036" s="677"/>
      <c r="D1036" s="677"/>
      <c r="E1036" s="75"/>
      <c r="F1036" s="382" t="s">
        <v>461</v>
      </c>
      <c r="G1036" s="389"/>
      <c r="H1036" s="198" t="s">
        <v>594</v>
      </c>
      <c r="I1036" s="219" t="s">
        <v>30</v>
      </c>
      <c r="J1036" s="198">
        <v>1</v>
      </c>
      <c r="K1036" s="219">
        <v>100</v>
      </c>
      <c r="L1036" s="386"/>
      <c r="M1036" s="385">
        <f t="shared" ref="M1036:M1038" si="60">ROUND(K1036*L1036,2)</f>
        <v>0</v>
      </c>
      <c r="O1036" s="138"/>
      <c r="Q1036" s="432"/>
    </row>
    <row r="1037" spans="1:16382" ht="22.5" customHeight="1">
      <c r="A1037" s="572" t="s">
        <v>939</v>
      </c>
      <c r="B1037" s="572"/>
      <c r="C1037" s="572"/>
      <c r="D1037" s="573"/>
      <c r="E1037" s="75" t="s">
        <v>593</v>
      </c>
      <c r="F1037" s="382" t="s">
        <v>461</v>
      </c>
      <c r="G1037" s="389"/>
      <c r="H1037" s="199" t="s">
        <v>595</v>
      </c>
      <c r="I1037" s="219" t="s">
        <v>30</v>
      </c>
      <c r="J1037" s="200" t="s">
        <v>596</v>
      </c>
      <c r="K1037" s="304">
        <v>100</v>
      </c>
      <c r="L1037" s="386"/>
      <c r="M1037" s="385">
        <f t="shared" si="60"/>
        <v>0</v>
      </c>
      <c r="O1037" s="138"/>
      <c r="Q1037" s="432"/>
      <c r="R1037" s="197"/>
      <c r="S1037" s="197"/>
      <c r="T1037" s="197"/>
      <c r="U1037" s="197"/>
      <c r="V1037" s="197"/>
      <c r="W1037" s="197"/>
      <c r="X1037" s="197"/>
      <c r="Y1037" s="197"/>
      <c r="Z1037" s="197"/>
      <c r="AA1037" s="197"/>
      <c r="AB1037" s="197"/>
      <c r="AC1037" s="197"/>
      <c r="AD1037" s="197"/>
      <c r="AE1037" s="197"/>
      <c r="AF1037" s="197"/>
      <c r="AG1037" s="197"/>
      <c r="AH1037" s="197"/>
      <c r="AI1037" s="197"/>
      <c r="AJ1037" s="197"/>
      <c r="AK1037" s="197"/>
      <c r="AL1037" s="197"/>
      <c r="AM1037" s="197"/>
      <c r="AN1037" s="197"/>
      <c r="AO1037" s="197"/>
      <c r="AP1037" s="197"/>
      <c r="AQ1037" s="197"/>
      <c r="AR1037" s="197"/>
      <c r="AS1037" s="197"/>
      <c r="AT1037" s="197"/>
      <c r="AU1037" s="197"/>
      <c r="AV1037" s="197"/>
      <c r="AW1037" s="197"/>
      <c r="AX1037" s="197"/>
      <c r="AY1037" s="197"/>
      <c r="AZ1037" s="197"/>
      <c r="BA1037" s="197"/>
      <c r="BB1037" s="197"/>
      <c r="BC1037" s="197"/>
      <c r="BD1037" s="197"/>
      <c r="BE1037" s="197"/>
      <c r="BF1037" s="197"/>
      <c r="BG1037" s="197"/>
      <c r="BH1037" s="197"/>
      <c r="BI1037" s="197"/>
      <c r="BJ1037" s="197"/>
      <c r="BK1037" s="197"/>
      <c r="BL1037" s="197"/>
      <c r="BM1037" s="197"/>
      <c r="BN1037" s="197"/>
      <c r="BO1037" s="197"/>
      <c r="BP1037" s="197"/>
      <c r="BQ1037" s="197"/>
      <c r="BR1037" s="197"/>
      <c r="BS1037" s="197"/>
      <c r="BT1037" s="197"/>
      <c r="BU1037" s="197"/>
      <c r="BV1037" s="197"/>
      <c r="BW1037" s="197"/>
      <c r="BX1037" s="197"/>
      <c r="BY1037" s="197"/>
      <c r="BZ1037" s="197"/>
      <c r="CA1037" s="197"/>
      <c r="CB1037" s="197"/>
      <c r="CC1037" s="197"/>
      <c r="CD1037" s="197"/>
      <c r="CE1037" s="197"/>
      <c r="CF1037" s="197"/>
      <c r="CG1037" s="197"/>
      <c r="CH1037" s="197"/>
      <c r="CI1037" s="197"/>
      <c r="CJ1037" s="197"/>
      <c r="CK1037" s="197"/>
      <c r="CL1037" s="197"/>
      <c r="CM1037" s="197"/>
      <c r="CN1037" s="197"/>
      <c r="CO1037" s="197"/>
      <c r="CP1037" s="197"/>
      <c r="CQ1037" s="197"/>
      <c r="CR1037" s="197"/>
      <c r="CS1037" s="197"/>
      <c r="CT1037" s="197"/>
      <c r="CU1037" s="197"/>
      <c r="CV1037" s="197"/>
      <c r="CW1037" s="197"/>
      <c r="CX1037" s="197"/>
      <c r="CY1037" s="197"/>
      <c r="CZ1037" s="197"/>
      <c r="DA1037" s="197"/>
      <c r="DB1037" s="197"/>
      <c r="DC1037" s="197"/>
      <c r="DD1037" s="197"/>
      <c r="DE1037" s="197"/>
      <c r="DF1037" s="197"/>
      <c r="DG1037" s="197"/>
      <c r="DH1037" s="197"/>
      <c r="DI1037" s="197"/>
      <c r="DJ1037" s="197"/>
      <c r="DK1037" s="197"/>
      <c r="DL1037" s="197"/>
      <c r="DM1037" s="197"/>
      <c r="DN1037" s="197"/>
      <c r="DO1037" s="197"/>
      <c r="DP1037" s="197"/>
      <c r="DQ1037" s="197"/>
      <c r="DR1037" s="197"/>
      <c r="DS1037" s="197"/>
      <c r="DT1037" s="197"/>
      <c r="DU1037" s="197"/>
      <c r="DV1037" s="197"/>
      <c r="DW1037" s="197"/>
      <c r="DX1037" s="197"/>
      <c r="DY1037" s="197"/>
      <c r="DZ1037" s="197"/>
      <c r="EA1037" s="197"/>
      <c r="EB1037" s="197"/>
      <c r="EC1037" s="197"/>
      <c r="ED1037" s="197"/>
      <c r="EE1037" s="197"/>
      <c r="EF1037" s="197"/>
      <c r="EG1037" s="197"/>
      <c r="EH1037" s="197"/>
      <c r="EI1037" s="197"/>
      <c r="EJ1037" s="197"/>
      <c r="EK1037" s="197"/>
      <c r="EL1037" s="197"/>
      <c r="EM1037" s="197"/>
      <c r="EN1037" s="197"/>
      <c r="EO1037" s="197"/>
      <c r="EP1037" s="197"/>
      <c r="EQ1037" s="197"/>
      <c r="ER1037" s="197"/>
      <c r="ES1037" s="197"/>
      <c r="ET1037" s="197"/>
      <c r="EU1037" s="197"/>
      <c r="EV1037" s="197"/>
      <c r="EW1037" s="197"/>
      <c r="EX1037" s="197"/>
      <c r="EY1037" s="197"/>
      <c r="EZ1037" s="197"/>
      <c r="FA1037" s="197"/>
      <c r="FB1037" s="197"/>
      <c r="FC1037" s="197"/>
      <c r="FD1037" s="197"/>
      <c r="FE1037" s="197"/>
      <c r="FF1037" s="197"/>
      <c r="FG1037" s="197"/>
      <c r="FH1037" s="197"/>
      <c r="FI1037" s="197"/>
      <c r="FJ1037" s="197"/>
      <c r="FK1037" s="197"/>
      <c r="FL1037" s="197"/>
      <c r="FM1037" s="197"/>
      <c r="FN1037" s="197"/>
      <c r="FO1037" s="197"/>
      <c r="FP1037" s="197"/>
      <c r="FQ1037" s="197"/>
      <c r="FR1037" s="197"/>
      <c r="FS1037" s="197"/>
      <c r="FT1037" s="197"/>
      <c r="FU1037" s="197"/>
      <c r="FV1037" s="197"/>
      <c r="FW1037" s="197"/>
      <c r="FX1037" s="197"/>
      <c r="FY1037" s="197"/>
      <c r="FZ1037" s="197"/>
      <c r="GA1037" s="197"/>
      <c r="GB1037" s="197"/>
      <c r="GC1037" s="197"/>
      <c r="GD1037" s="197"/>
      <c r="GE1037" s="197"/>
      <c r="GF1037" s="197"/>
      <c r="GG1037" s="197"/>
      <c r="GH1037" s="197"/>
      <c r="GI1037" s="197"/>
      <c r="GJ1037" s="197"/>
      <c r="GK1037" s="197"/>
      <c r="GL1037" s="197"/>
      <c r="GM1037" s="197"/>
      <c r="GN1037" s="197"/>
      <c r="GO1037" s="197"/>
      <c r="GP1037" s="197"/>
      <c r="GQ1037" s="197"/>
      <c r="GR1037" s="197"/>
      <c r="GS1037" s="197"/>
      <c r="GT1037" s="197"/>
      <c r="GU1037" s="197"/>
      <c r="GV1037" s="197"/>
      <c r="GW1037" s="197"/>
      <c r="GX1037" s="197"/>
      <c r="GY1037" s="197"/>
      <c r="GZ1037" s="197"/>
      <c r="HA1037" s="197"/>
      <c r="HB1037" s="197"/>
      <c r="HC1037" s="197"/>
      <c r="HD1037" s="197"/>
      <c r="HE1037" s="197"/>
      <c r="HF1037" s="197"/>
      <c r="HG1037" s="197"/>
      <c r="HH1037" s="197"/>
      <c r="HI1037" s="197"/>
      <c r="HJ1037" s="197"/>
      <c r="HK1037" s="197"/>
      <c r="HL1037" s="197"/>
      <c r="HM1037" s="197"/>
      <c r="HN1037" s="197"/>
      <c r="HO1037" s="197"/>
      <c r="HP1037" s="197"/>
      <c r="HQ1037" s="197"/>
      <c r="HR1037" s="197"/>
      <c r="HS1037" s="197"/>
      <c r="HT1037" s="197"/>
      <c r="HU1037" s="197"/>
      <c r="HV1037" s="197"/>
      <c r="HW1037" s="197"/>
      <c r="HX1037" s="197"/>
      <c r="HY1037" s="197"/>
      <c r="HZ1037" s="197"/>
      <c r="IA1037" s="197"/>
      <c r="IB1037" s="197"/>
      <c r="IC1037" s="197"/>
      <c r="ID1037" s="197"/>
      <c r="IE1037" s="197"/>
      <c r="IF1037" s="197"/>
      <c r="IG1037" s="197"/>
      <c r="IH1037" s="197"/>
      <c r="II1037" s="197"/>
      <c r="IJ1037" s="197"/>
      <c r="IK1037" s="197"/>
      <c r="IL1037" s="197"/>
      <c r="IM1037" s="197"/>
      <c r="IN1037" s="197"/>
      <c r="IO1037" s="197"/>
      <c r="IP1037" s="197"/>
      <c r="IQ1037" s="197"/>
      <c r="IR1037" s="197"/>
      <c r="IS1037" s="197"/>
      <c r="IT1037" s="197"/>
      <c r="IU1037" s="197"/>
      <c r="IV1037" s="197"/>
      <c r="IW1037" s="197"/>
      <c r="IX1037" s="197"/>
      <c r="IY1037" s="197"/>
      <c r="IZ1037" s="197"/>
      <c r="JA1037" s="197"/>
      <c r="JB1037" s="197"/>
      <c r="JC1037" s="197"/>
      <c r="JD1037" s="197"/>
      <c r="JE1037" s="197"/>
      <c r="JF1037" s="197"/>
      <c r="JG1037" s="197"/>
      <c r="JH1037" s="197"/>
      <c r="JI1037" s="197"/>
      <c r="JJ1037" s="197"/>
      <c r="JK1037" s="197"/>
      <c r="JL1037" s="197"/>
      <c r="JM1037" s="197"/>
      <c r="JN1037" s="197"/>
      <c r="JO1037" s="197"/>
      <c r="JP1037" s="197"/>
      <c r="JQ1037" s="197"/>
      <c r="JR1037" s="197"/>
      <c r="JS1037" s="197"/>
      <c r="JT1037" s="197"/>
      <c r="JU1037" s="197"/>
      <c r="JV1037" s="197"/>
      <c r="JW1037" s="197"/>
      <c r="JX1037" s="197"/>
      <c r="JY1037" s="197"/>
      <c r="JZ1037" s="197"/>
      <c r="KA1037" s="197"/>
      <c r="KB1037" s="197"/>
      <c r="KC1037" s="197"/>
      <c r="KD1037" s="197"/>
      <c r="KE1037" s="197"/>
      <c r="KF1037" s="197"/>
      <c r="KG1037" s="197"/>
      <c r="KH1037" s="197"/>
      <c r="KI1037" s="197"/>
      <c r="KJ1037" s="197"/>
      <c r="KK1037" s="197"/>
      <c r="KL1037" s="197"/>
      <c r="KM1037" s="197"/>
      <c r="KN1037" s="197"/>
      <c r="KO1037" s="197"/>
      <c r="KP1037" s="197"/>
      <c r="KQ1037" s="197"/>
      <c r="KR1037" s="197"/>
      <c r="KS1037" s="197"/>
      <c r="KT1037" s="197"/>
      <c r="KU1037" s="197"/>
      <c r="KV1037" s="197"/>
      <c r="KW1037" s="197"/>
      <c r="KX1037" s="197"/>
      <c r="KY1037" s="197"/>
      <c r="KZ1037" s="197"/>
      <c r="LA1037" s="197"/>
      <c r="LB1037" s="197"/>
      <c r="LC1037" s="197"/>
      <c r="LD1037" s="197"/>
      <c r="LE1037" s="197"/>
      <c r="LF1037" s="197"/>
      <c r="LG1037" s="197"/>
      <c r="LH1037" s="197"/>
      <c r="LI1037" s="197"/>
      <c r="LJ1037" s="197"/>
      <c r="LK1037" s="197"/>
      <c r="LL1037" s="197"/>
      <c r="LM1037" s="197"/>
      <c r="LN1037" s="197"/>
      <c r="LO1037" s="197"/>
      <c r="LP1037" s="197"/>
      <c r="LQ1037" s="197"/>
      <c r="LR1037" s="197"/>
      <c r="LS1037" s="197"/>
      <c r="LT1037" s="197"/>
      <c r="LU1037" s="197"/>
      <c r="LV1037" s="197"/>
      <c r="LW1037" s="197"/>
      <c r="LX1037" s="197"/>
      <c r="LY1037" s="197"/>
      <c r="LZ1037" s="197"/>
      <c r="MA1037" s="197"/>
      <c r="MB1037" s="197"/>
      <c r="MC1037" s="197"/>
      <c r="MD1037" s="197"/>
      <c r="ME1037" s="197"/>
      <c r="MF1037" s="197"/>
      <c r="MG1037" s="197"/>
      <c r="MH1037" s="197"/>
      <c r="MI1037" s="197"/>
      <c r="MJ1037" s="197"/>
      <c r="MK1037" s="197"/>
      <c r="ML1037" s="197"/>
      <c r="MM1037" s="197"/>
      <c r="MN1037" s="197"/>
      <c r="MO1037" s="197"/>
      <c r="MP1037" s="197"/>
      <c r="MQ1037" s="197"/>
      <c r="MR1037" s="197"/>
      <c r="MS1037" s="197"/>
      <c r="MT1037" s="197"/>
      <c r="MU1037" s="197"/>
      <c r="MV1037" s="197"/>
      <c r="MW1037" s="197"/>
      <c r="MX1037" s="197"/>
      <c r="MY1037" s="197"/>
      <c r="MZ1037" s="197"/>
      <c r="NA1037" s="197"/>
      <c r="NB1037" s="197"/>
      <c r="NC1037" s="197"/>
      <c r="ND1037" s="197"/>
      <c r="NE1037" s="197"/>
      <c r="NF1037" s="197"/>
      <c r="NG1037" s="197"/>
      <c r="NH1037" s="197"/>
      <c r="NI1037" s="197"/>
      <c r="NJ1037" s="197"/>
      <c r="NK1037" s="197"/>
      <c r="NL1037" s="197"/>
      <c r="NM1037" s="197"/>
      <c r="NN1037" s="197"/>
      <c r="NO1037" s="197"/>
      <c r="NP1037" s="197"/>
      <c r="NQ1037" s="197"/>
      <c r="NR1037" s="197"/>
      <c r="NS1037" s="197"/>
      <c r="NT1037" s="197"/>
      <c r="NU1037" s="197"/>
      <c r="NV1037" s="197"/>
      <c r="NW1037" s="197"/>
      <c r="NX1037" s="197"/>
      <c r="NY1037" s="197"/>
      <c r="NZ1037" s="197"/>
      <c r="OA1037" s="197"/>
      <c r="OB1037" s="197"/>
      <c r="OC1037" s="197"/>
      <c r="OD1037" s="197"/>
      <c r="OE1037" s="197"/>
      <c r="OF1037" s="197"/>
      <c r="OG1037" s="197"/>
      <c r="OH1037" s="197"/>
      <c r="OI1037" s="197"/>
      <c r="OJ1037" s="197"/>
      <c r="OK1037" s="197"/>
      <c r="OL1037" s="197"/>
      <c r="OM1037" s="197"/>
      <c r="ON1037" s="197"/>
      <c r="OO1037" s="197"/>
      <c r="OP1037" s="197"/>
      <c r="OQ1037" s="197"/>
      <c r="OR1037" s="197"/>
      <c r="OS1037" s="197"/>
      <c r="OT1037" s="197"/>
      <c r="OU1037" s="197"/>
      <c r="OV1037" s="197"/>
      <c r="OW1037" s="197"/>
      <c r="OX1037" s="197"/>
      <c r="OY1037" s="197"/>
      <c r="OZ1037" s="197"/>
      <c r="PA1037" s="197"/>
      <c r="PB1037" s="197"/>
      <c r="PC1037" s="197"/>
      <c r="PD1037" s="197"/>
      <c r="PE1037" s="197"/>
      <c r="PF1037" s="197"/>
      <c r="PG1037" s="197"/>
      <c r="PH1037" s="197"/>
      <c r="PI1037" s="197"/>
      <c r="PJ1037" s="197"/>
      <c r="PK1037" s="197"/>
      <c r="PL1037" s="197"/>
      <c r="PM1037" s="197"/>
      <c r="PN1037" s="197"/>
      <c r="PO1037" s="197"/>
      <c r="PP1037" s="197"/>
      <c r="PQ1037" s="197"/>
      <c r="PR1037" s="197"/>
      <c r="PS1037" s="197"/>
      <c r="PT1037" s="197"/>
      <c r="PU1037" s="197"/>
      <c r="PV1037" s="197"/>
      <c r="PW1037" s="197"/>
      <c r="PX1037" s="197"/>
      <c r="PY1037" s="197"/>
      <c r="PZ1037" s="197"/>
      <c r="QA1037" s="197"/>
      <c r="QB1037" s="197"/>
      <c r="QC1037" s="197"/>
      <c r="QD1037" s="197"/>
      <c r="QE1037" s="197"/>
      <c r="QF1037" s="197"/>
      <c r="QG1037" s="197"/>
      <c r="QH1037" s="197"/>
      <c r="QI1037" s="197"/>
      <c r="QJ1037" s="197"/>
      <c r="QK1037" s="197"/>
      <c r="QL1037" s="197"/>
      <c r="QM1037" s="197"/>
      <c r="QN1037" s="197"/>
      <c r="QO1037" s="197"/>
      <c r="QP1037" s="197"/>
      <c r="QQ1037" s="197"/>
      <c r="QR1037" s="197"/>
      <c r="QS1037" s="197"/>
      <c r="QT1037" s="197"/>
      <c r="QU1037" s="197"/>
      <c r="QV1037" s="197"/>
      <c r="QW1037" s="197"/>
      <c r="QX1037" s="197"/>
      <c r="QY1037" s="197"/>
      <c r="QZ1037" s="197"/>
      <c r="RA1037" s="197"/>
      <c r="RB1037" s="197"/>
      <c r="RC1037" s="197"/>
      <c r="RD1037" s="197"/>
      <c r="RE1037" s="197"/>
      <c r="RF1037" s="197"/>
      <c r="RG1037" s="197"/>
      <c r="RH1037" s="197"/>
      <c r="RI1037" s="197"/>
      <c r="RJ1037" s="197"/>
      <c r="RK1037" s="197"/>
      <c r="RL1037" s="197"/>
      <c r="RM1037" s="197"/>
      <c r="RN1037" s="197"/>
      <c r="RO1037" s="197"/>
      <c r="RP1037" s="197"/>
      <c r="RQ1037" s="197"/>
      <c r="RR1037" s="197"/>
      <c r="RS1037" s="197"/>
      <c r="RT1037" s="197"/>
      <c r="RU1037" s="197"/>
      <c r="RV1037" s="197"/>
      <c r="RW1037" s="197"/>
      <c r="RX1037" s="197"/>
      <c r="RY1037" s="197"/>
      <c r="RZ1037" s="197"/>
      <c r="SA1037" s="197"/>
      <c r="SB1037" s="197"/>
      <c r="SC1037" s="197"/>
      <c r="SD1037" s="197"/>
      <c r="SE1037" s="197"/>
      <c r="SF1037" s="197"/>
      <c r="SG1037" s="197"/>
      <c r="SH1037" s="197"/>
      <c r="SI1037" s="197"/>
      <c r="SJ1037" s="197"/>
      <c r="SK1037" s="197"/>
      <c r="SL1037" s="197"/>
      <c r="SM1037" s="197"/>
      <c r="SN1037" s="197"/>
      <c r="SO1037" s="197"/>
      <c r="SP1037" s="197"/>
      <c r="SQ1037" s="197"/>
      <c r="SR1037" s="197"/>
      <c r="SS1037" s="197"/>
      <c r="ST1037" s="197"/>
      <c r="SU1037" s="197"/>
      <c r="SV1037" s="197"/>
      <c r="SW1037" s="197"/>
      <c r="SX1037" s="197"/>
      <c r="SY1037" s="197"/>
      <c r="SZ1037" s="197"/>
      <c r="TA1037" s="197"/>
      <c r="TB1037" s="197"/>
      <c r="TC1037" s="197"/>
      <c r="TD1037" s="197"/>
      <c r="TE1037" s="197"/>
      <c r="TF1037" s="197"/>
      <c r="TG1037" s="197"/>
      <c r="TH1037" s="197"/>
      <c r="TI1037" s="197"/>
      <c r="TJ1037" s="197"/>
      <c r="TK1037" s="197"/>
      <c r="TL1037" s="197"/>
      <c r="TM1037" s="197"/>
      <c r="TN1037" s="197"/>
      <c r="TO1037" s="197"/>
      <c r="TP1037" s="197"/>
      <c r="TQ1037" s="197"/>
      <c r="TR1037" s="197"/>
      <c r="TS1037" s="197"/>
      <c r="TT1037" s="197"/>
      <c r="TU1037" s="197"/>
      <c r="TV1037" s="197"/>
      <c r="TW1037" s="197"/>
      <c r="TX1037" s="197"/>
      <c r="TY1037" s="197"/>
      <c r="TZ1037" s="197"/>
      <c r="UA1037" s="197"/>
      <c r="UB1037" s="197"/>
      <c r="UC1037" s="197"/>
      <c r="UD1037" s="197"/>
      <c r="UE1037" s="197"/>
      <c r="UF1037" s="197"/>
      <c r="UG1037" s="197"/>
      <c r="UH1037" s="197"/>
      <c r="UI1037" s="197"/>
      <c r="UJ1037" s="197"/>
      <c r="UK1037" s="197"/>
      <c r="UL1037" s="197"/>
      <c r="UM1037" s="197"/>
      <c r="UN1037" s="197"/>
      <c r="UO1037" s="197"/>
      <c r="UP1037" s="197"/>
      <c r="UQ1037" s="197"/>
      <c r="UR1037" s="197"/>
      <c r="US1037" s="197"/>
      <c r="UT1037" s="197"/>
      <c r="UU1037" s="197"/>
      <c r="UV1037" s="197"/>
      <c r="UW1037" s="197"/>
      <c r="UX1037" s="197"/>
      <c r="UY1037" s="197"/>
      <c r="UZ1037" s="197"/>
      <c r="VA1037" s="197"/>
      <c r="VB1037" s="197"/>
      <c r="VC1037" s="197"/>
      <c r="VD1037" s="197"/>
      <c r="VE1037" s="197"/>
      <c r="VF1037" s="197"/>
      <c r="VG1037" s="197"/>
      <c r="VH1037" s="197"/>
      <c r="VI1037" s="197"/>
      <c r="VJ1037" s="197"/>
      <c r="VK1037" s="197"/>
      <c r="VL1037" s="197"/>
      <c r="VM1037" s="197"/>
      <c r="VN1037" s="197"/>
      <c r="VO1037" s="197"/>
      <c r="VP1037" s="197"/>
      <c r="VQ1037" s="197"/>
      <c r="VR1037" s="197"/>
      <c r="VS1037" s="197"/>
      <c r="VT1037" s="197"/>
      <c r="VU1037" s="197"/>
      <c r="VV1037" s="197"/>
      <c r="VW1037" s="197"/>
      <c r="VX1037" s="197"/>
      <c r="VY1037" s="197"/>
      <c r="VZ1037" s="197"/>
      <c r="WA1037" s="197"/>
      <c r="WB1037" s="197"/>
      <c r="WC1037" s="197"/>
      <c r="WD1037" s="197"/>
      <c r="WE1037" s="197"/>
      <c r="WF1037" s="197"/>
      <c r="WG1037" s="197"/>
      <c r="WH1037" s="197"/>
      <c r="WI1037" s="197"/>
      <c r="WJ1037" s="197"/>
      <c r="WK1037" s="197"/>
      <c r="WL1037" s="197"/>
      <c r="WM1037" s="197"/>
      <c r="WN1037" s="197"/>
      <c r="WO1037" s="197"/>
      <c r="WP1037" s="197"/>
      <c r="WQ1037" s="197"/>
      <c r="WR1037" s="197"/>
      <c r="WS1037" s="197"/>
      <c r="WT1037" s="197"/>
      <c r="WU1037" s="197"/>
      <c r="WV1037" s="197"/>
      <c r="WW1037" s="197"/>
      <c r="WX1037" s="197"/>
      <c r="WY1037" s="197"/>
      <c r="WZ1037" s="197"/>
      <c r="XA1037" s="197"/>
      <c r="XB1037" s="197"/>
      <c r="XC1037" s="197"/>
      <c r="XD1037" s="197"/>
      <c r="XE1037" s="197"/>
      <c r="XF1037" s="197"/>
      <c r="XG1037" s="197"/>
      <c r="XH1037" s="197"/>
      <c r="XI1037" s="197"/>
      <c r="XJ1037" s="197"/>
      <c r="XK1037" s="197"/>
      <c r="XL1037" s="197"/>
      <c r="XM1037" s="197"/>
      <c r="XN1037" s="197"/>
      <c r="XO1037" s="197"/>
      <c r="XP1037" s="197"/>
      <c r="XQ1037" s="197"/>
      <c r="XR1037" s="197"/>
      <c r="XS1037" s="197"/>
      <c r="XT1037" s="197"/>
      <c r="XU1037" s="197"/>
      <c r="XV1037" s="197"/>
      <c r="XW1037" s="197"/>
      <c r="XX1037" s="197"/>
      <c r="XY1037" s="197"/>
      <c r="XZ1037" s="197"/>
      <c r="YA1037" s="197"/>
      <c r="YB1037" s="197"/>
      <c r="YC1037" s="197"/>
      <c r="YD1037" s="197"/>
      <c r="YE1037" s="197"/>
      <c r="YF1037" s="197"/>
      <c r="YG1037" s="197"/>
      <c r="YH1037" s="197"/>
      <c r="YI1037" s="197"/>
      <c r="YJ1037" s="197"/>
      <c r="YK1037" s="197"/>
      <c r="YL1037" s="197"/>
      <c r="YM1037" s="197"/>
      <c r="YN1037" s="197"/>
      <c r="YO1037" s="197"/>
      <c r="YP1037" s="197"/>
      <c r="YQ1037" s="197"/>
      <c r="YR1037" s="197"/>
      <c r="YS1037" s="197"/>
      <c r="YT1037" s="197"/>
      <c r="YU1037" s="197"/>
      <c r="YV1037" s="197"/>
      <c r="YW1037" s="197"/>
      <c r="YX1037" s="197"/>
      <c r="YY1037" s="197"/>
      <c r="YZ1037" s="197"/>
      <c r="ZA1037" s="197"/>
      <c r="ZB1037" s="197"/>
      <c r="ZC1037" s="197"/>
      <c r="ZD1037" s="197"/>
      <c r="ZE1037" s="197"/>
      <c r="ZF1037" s="197"/>
      <c r="ZG1037" s="197"/>
      <c r="ZH1037" s="197"/>
      <c r="ZI1037" s="197"/>
      <c r="ZJ1037" s="197"/>
      <c r="ZK1037" s="197"/>
      <c r="ZL1037" s="197"/>
      <c r="ZM1037" s="197"/>
      <c r="ZN1037" s="197"/>
      <c r="ZO1037" s="197"/>
      <c r="ZP1037" s="197"/>
      <c r="ZQ1037" s="197"/>
      <c r="ZR1037" s="197"/>
      <c r="ZS1037" s="197"/>
      <c r="ZT1037" s="197"/>
      <c r="ZU1037" s="197"/>
      <c r="ZV1037" s="197"/>
      <c r="ZW1037" s="197"/>
      <c r="ZX1037" s="197"/>
      <c r="ZY1037" s="197"/>
      <c r="ZZ1037" s="197"/>
      <c r="AAA1037" s="197"/>
      <c r="AAB1037" s="197"/>
      <c r="AAC1037" s="197"/>
      <c r="AAD1037" s="197"/>
      <c r="AAE1037" s="197"/>
      <c r="AAF1037" s="197"/>
      <c r="AAG1037" s="197"/>
      <c r="AAH1037" s="197"/>
      <c r="AAI1037" s="197"/>
      <c r="AAJ1037" s="197"/>
      <c r="AAK1037" s="197"/>
      <c r="AAL1037" s="197"/>
      <c r="AAM1037" s="197"/>
      <c r="AAN1037" s="197"/>
      <c r="AAO1037" s="197"/>
      <c r="AAP1037" s="197"/>
      <c r="AAQ1037" s="197"/>
      <c r="AAR1037" s="197"/>
      <c r="AAS1037" s="197"/>
      <c r="AAT1037" s="197"/>
      <c r="AAU1037" s="197"/>
      <c r="AAV1037" s="197"/>
      <c r="AAW1037" s="197"/>
      <c r="AAX1037" s="197"/>
      <c r="AAY1037" s="197"/>
      <c r="AAZ1037" s="197"/>
      <c r="ABA1037" s="197"/>
      <c r="ABB1037" s="197"/>
      <c r="ABC1037" s="197"/>
      <c r="ABD1037" s="197"/>
      <c r="ABE1037" s="197"/>
      <c r="ABF1037" s="197"/>
      <c r="ABG1037" s="197"/>
      <c r="ABH1037" s="197"/>
      <c r="ABI1037" s="197"/>
      <c r="ABJ1037" s="197"/>
      <c r="ABK1037" s="197"/>
      <c r="ABL1037" s="197"/>
      <c r="ABM1037" s="197"/>
      <c r="ABN1037" s="197"/>
      <c r="ABO1037" s="197"/>
      <c r="ABP1037" s="197"/>
      <c r="ABQ1037" s="197"/>
      <c r="ABR1037" s="197"/>
      <c r="ABS1037" s="197"/>
      <c r="ABT1037" s="197"/>
      <c r="ABU1037" s="197"/>
      <c r="ABV1037" s="197"/>
      <c r="ABW1037" s="197"/>
      <c r="ABX1037" s="197"/>
      <c r="ABY1037" s="197"/>
      <c r="ABZ1037" s="197"/>
      <c r="ACA1037" s="197"/>
      <c r="ACB1037" s="197"/>
      <c r="ACC1037" s="197"/>
      <c r="ACD1037" s="197"/>
      <c r="ACE1037" s="197"/>
      <c r="ACF1037" s="197"/>
      <c r="ACG1037" s="197"/>
      <c r="ACH1037" s="197"/>
      <c r="ACI1037" s="197"/>
      <c r="ACJ1037" s="197"/>
      <c r="ACK1037" s="197"/>
      <c r="ACL1037" s="197"/>
      <c r="ACM1037" s="197"/>
      <c r="ACN1037" s="197"/>
      <c r="ACO1037" s="197"/>
      <c r="ACP1037" s="197"/>
      <c r="ACQ1037" s="197"/>
      <c r="ACR1037" s="197"/>
      <c r="ACS1037" s="197"/>
      <c r="ACT1037" s="197"/>
      <c r="ACU1037" s="197"/>
      <c r="ACV1037" s="197"/>
      <c r="ACW1037" s="197"/>
      <c r="ACX1037" s="197"/>
      <c r="ACY1037" s="197"/>
      <c r="ACZ1037" s="197"/>
      <c r="ADA1037" s="197"/>
      <c r="ADB1037" s="197"/>
      <c r="ADC1037" s="197"/>
      <c r="ADD1037" s="197"/>
      <c r="ADE1037" s="197"/>
      <c r="ADF1037" s="197"/>
      <c r="ADG1037" s="197"/>
      <c r="ADH1037" s="197"/>
      <c r="ADI1037" s="197"/>
      <c r="ADJ1037" s="197"/>
      <c r="ADK1037" s="197"/>
      <c r="ADL1037" s="197"/>
      <c r="ADM1037" s="197"/>
      <c r="ADN1037" s="197"/>
      <c r="ADO1037" s="197"/>
      <c r="ADP1037" s="197"/>
      <c r="ADQ1037" s="197"/>
      <c r="ADR1037" s="197"/>
      <c r="ADS1037" s="197"/>
      <c r="ADT1037" s="197"/>
      <c r="ADU1037" s="197"/>
      <c r="ADV1037" s="197"/>
      <c r="ADW1037" s="197"/>
      <c r="ADX1037" s="197"/>
      <c r="ADY1037" s="197"/>
      <c r="ADZ1037" s="197"/>
      <c r="AEA1037" s="197"/>
      <c r="AEB1037" s="197"/>
      <c r="AEC1037" s="197"/>
      <c r="AED1037" s="197"/>
      <c r="AEE1037" s="197"/>
      <c r="AEF1037" s="197"/>
      <c r="AEG1037" s="197"/>
      <c r="AEH1037" s="197"/>
      <c r="AEI1037" s="197"/>
      <c r="AEJ1037" s="197"/>
      <c r="AEK1037" s="197"/>
      <c r="AEL1037" s="197"/>
      <c r="AEM1037" s="197"/>
      <c r="AEN1037" s="197"/>
      <c r="AEO1037" s="197"/>
      <c r="AEP1037" s="197"/>
      <c r="AEQ1037" s="197"/>
      <c r="AER1037" s="197"/>
      <c r="AES1037" s="197"/>
      <c r="AET1037" s="197"/>
      <c r="AEU1037" s="197"/>
      <c r="AEV1037" s="197"/>
      <c r="AEW1037" s="197"/>
      <c r="AEX1037" s="197"/>
      <c r="AEY1037" s="197"/>
      <c r="AEZ1037" s="197"/>
      <c r="AFA1037" s="197"/>
      <c r="AFB1037" s="197"/>
      <c r="AFC1037" s="197"/>
      <c r="AFD1037" s="197"/>
      <c r="AFE1037" s="197"/>
      <c r="AFF1037" s="197"/>
      <c r="AFG1037" s="197"/>
      <c r="AFH1037" s="197"/>
      <c r="AFI1037" s="197"/>
      <c r="AFJ1037" s="197"/>
      <c r="AFK1037" s="197"/>
      <c r="AFL1037" s="197"/>
      <c r="AFM1037" s="197"/>
      <c r="AFN1037" s="197"/>
      <c r="AFO1037" s="197"/>
      <c r="AFP1037" s="197"/>
      <c r="AFQ1037" s="197"/>
      <c r="AFR1037" s="197"/>
      <c r="AFS1037" s="197"/>
      <c r="AFT1037" s="197"/>
      <c r="AFU1037" s="197"/>
      <c r="AFV1037" s="197"/>
      <c r="AFW1037" s="197"/>
      <c r="AFX1037" s="197"/>
      <c r="AFY1037" s="197"/>
      <c r="AFZ1037" s="197"/>
      <c r="AGA1037" s="197"/>
      <c r="AGB1037" s="197"/>
      <c r="AGC1037" s="197"/>
      <c r="AGD1037" s="197"/>
      <c r="AGE1037" s="197"/>
      <c r="AGF1037" s="197"/>
      <c r="AGG1037" s="197"/>
      <c r="AGH1037" s="197"/>
      <c r="AGI1037" s="197"/>
      <c r="AGJ1037" s="197"/>
      <c r="AGK1037" s="197"/>
      <c r="AGL1037" s="197"/>
      <c r="AGM1037" s="197"/>
      <c r="AGN1037" s="197"/>
      <c r="AGO1037" s="197"/>
      <c r="AGP1037" s="197"/>
      <c r="AGQ1037" s="197"/>
      <c r="AGR1037" s="197"/>
      <c r="AGS1037" s="197"/>
      <c r="AGT1037" s="197"/>
      <c r="AGU1037" s="197"/>
      <c r="AGV1037" s="197"/>
      <c r="AGW1037" s="197"/>
      <c r="AGX1037" s="197"/>
      <c r="AGY1037" s="197"/>
      <c r="AGZ1037" s="197"/>
      <c r="AHA1037" s="197"/>
      <c r="AHB1037" s="197"/>
      <c r="AHC1037" s="197"/>
      <c r="AHD1037" s="197"/>
      <c r="AHE1037" s="197"/>
      <c r="AHF1037" s="197"/>
      <c r="AHG1037" s="197"/>
      <c r="AHH1037" s="197"/>
      <c r="AHI1037" s="197"/>
      <c r="AHJ1037" s="197"/>
      <c r="AHK1037" s="197"/>
      <c r="AHL1037" s="197"/>
      <c r="AHM1037" s="197"/>
      <c r="AHN1037" s="197"/>
      <c r="AHO1037" s="197"/>
      <c r="AHP1037" s="197"/>
      <c r="AHQ1037" s="197"/>
      <c r="AHR1037" s="197"/>
      <c r="AHS1037" s="197"/>
      <c r="AHT1037" s="197"/>
      <c r="AHU1037" s="197"/>
      <c r="AHV1037" s="197"/>
      <c r="AHW1037" s="197"/>
      <c r="AHX1037" s="197"/>
      <c r="AHY1037" s="197"/>
      <c r="AHZ1037" s="197"/>
      <c r="AIA1037" s="197"/>
      <c r="AIB1037" s="197"/>
      <c r="AIC1037" s="197"/>
      <c r="AID1037" s="197"/>
      <c r="AIE1037" s="197"/>
      <c r="AIF1037" s="197"/>
      <c r="AIG1037" s="197"/>
      <c r="AIH1037" s="197"/>
      <c r="AII1037" s="197"/>
      <c r="AIJ1037" s="197"/>
      <c r="AIK1037" s="197"/>
      <c r="AIL1037" s="197"/>
      <c r="AIM1037" s="197"/>
      <c r="AIN1037" s="197"/>
      <c r="AIO1037" s="197"/>
      <c r="AIP1037" s="197"/>
      <c r="AIQ1037" s="197"/>
      <c r="AIR1037" s="197"/>
      <c r="AIS1037" s="197"/>
      <c r="AIT1037" s="197"/>
      <c r="AIU1037" s="197"/>
      <c r="AIV1037" s="197"/>
      <c r="AIW1037" s="197"/>
      <c r="AIX1037" s="197"/>
      <c r="AIY1037" s="197"/>
      <c r="AIZ1037" s="197"/>
      <c r="AJA1037" s="197"/>
      <c r="AJB1037" s="197"/>
      <c r="AJC1037" s="197"/>
      <c r="AJD1037" s="197"/>
      <c r="AJE1037" s="197"/>
      <c r="AJF1037" s="197"/>
      <c r="AJG1037" s="197"/>
      <c r="AJH1037" s="197"/>
      <c r="AJI1037" s="197"/>
      <c r="AJJ1037" s="197"/>
      <c r="AJK1037" s="197"/>
      <c r="AJL1037" s="197"/>
      <c r="AJM1037" s="197"/>
      <c r="AJN1037" s="197"/>
      <c r="AJO1037" s="197"/>
      <c r="AJP1037" s="197"/>
      <c r="AJQ1037" s="197"/>
      <c r="AJR1037" s="197"/>
      <c r="AJS1037" s="197"/>
      <c r="AJT1037" s="197"/>
      <c r="AJU1037" s="197"/>
      <c r="AJV1037" s="197"/>
      <c r="AJW1037" s="197"/>
      <c r="AJX1037" s="197"/>
      <c r="AJY1037" s="197"/>
      <c r="AJZ1037" s="197"/>
      <c r="AKA1037" s="197"/>
      <c r="AKB1037" s="197"/>
      <c r="AKC1037" s="197"/>
      <c r="AKD1037" s="197"/>
      <c r="AKE1037" s="197"/>
      <c r="AKF1037" s="197"/>
      <c r="AKG1037" s="197"/>
      <c r="AKH1037" s="197"/>
      <c r="AKI1037" s="197"/>
      <c r="AKJ1037" s="197"/>
      <c r="AKK1037" s="197"/>
      <c r="AKL1037" s="197"/>
      <c r="AKM1037" s="197"/>
      <c r="AKN1037" s="197"/>
      <c r="AKO1037" s="197"/>
      <c r="AKP1037" s="197"/>
      <c r="AKQ1037" s="197"/>
      <c r="AKR1037" s="197"/>
      <c r="AKS1037" s="197"/>
      <c r="AKT1037" s="197"/>
      <c r="AKU1037" s="197"/>
      <c r="AKV1037" s="197"/>
      <c r="AKW1037" s="197"/>
      <c r="AKX1037" s="197"/>
      <c r="AKY1037" s="197"/>
      <c r="AKZ1037" s="197"/>
      <c r="ALA1037" s="197"/>
      <c r="ALB1037" s="197"/>
      <c r="ALC1037" s="197"/>
      <c r="ALD1037" s="197"/>
      <c r="ALE1037" s="197"/>
      <c r="ALF1037" s="197"/>
      <c r="ALG1037" s="197"/>
      <c r="ALH1037" s="197"/>
      <c r="ALI1037" s="197"/>
      <c r="ALJ1037" s="197"/>
      <c r="ALK1037" s="197"/>
      <c r="ALL1037" s="197"/>
      <c r="ALM1037" s="197"/>
      <c r="ALN1037" s="197"/>
      <c r="ALO1037" s="197"/>
      <c r="ALP1037" s="197"/>
      <c r="ALQ1037" s="197"/>
      <c r="ALR1037" s="197"/>
      <c r="ALS1037" s="197"/>
      <c r="ALT1037" s="197"/>
      <c r="ALU1037" s="197"/>
      <c r="ALV1037" s="197"/>
      <c r="ALW1037" s="197"/>
      <c r="ALX1037" s="197"/>
      <c r="ALY1037" s="197"/>
      <c r="ALZ1037" s="197"/>
      <c r="AMA1037" s="197"/>
      <c r="AMB1037" s="197"/>
      <c r="AMC1037" s="197"/>
      <c r="AMD1037" s="197"/>
      <c r="AME1037" s="197"/>
      <c r="AMF1037" s="197"/>
      <c r="AMG1037" s="197"/>
      <c r="AMH1037" s="197"/>
      <c r="AMI1037" s="197"/>
      <c r="AMJ1037" s="197"/>
      <c r="AMK1037" s="197"/>
      <c r="AML1037" s="197"/>
      <c r="AMM1037" s="197"/>
      <c r="AMN1037" s="197"/>
      <c r="AMO1037" s="197"/>
      <c r="AMP1037" s="197"/>
      <c r="AMQ1037" s="197"/>
      <c r="AMR1037" s="197"/>
      <c r="AMS1037" s="197"/>
      <c r="AMT1037" s="197"/>
      <c r="AMU1037" s="197"/>
      <c r="AMV1037" s="197"/>
      <c r="AMW1037" s="197"/>
      <c r="AMX1037" s="197"/>
      <c r="AMY1037" s="197"/>
      <c r="AMZ1037" s="197"/>
      <c r="ANA1037" s="197"/>
      <c r="ANB1037" s="197"/>
      <c r="ANC1037" s="197"/>
      <c r="AND1037" s="197"/>
      <c r="ANE1037" s="197"/>
      <c r="ANF1037" s="197"/>
      <c r="ANG1037" s="197"/>
      <c r="ANH1037" s="197"/>
      <c r="ANI1037" s="197"/>
      <c r="ANJ1037" s="197"/>
      <c r="ANK1037" s="197"/>
      <c r="ANL1037" s="197"/>
      <c r="ANM1037" s="197"/>
      <c r="ANN1037" s="197"/>
      <c r="ANO1037" s="197"/>
      <c r="ANP1037" s="197"/>
      <c r="ANQ1037" s="197"/>
      <c r="ANR1037" s="197"/>
      <c r="ANS1037" s="197"/>
      <c r="ANT1037" s="197"/>
      <c r="ANU1037" s="197"/>
      <c r="ANV1037" s="197"/>
      <c r="ANW1037" s="197"/>
      <c r="ANX1037" s="197"/>
      <c r="ANY1037" s="197"/>
      <c r="ANZ1037" s="197"/>
      <c r="AOA1037" s="197"/>
      <c r="AOB1037" s="197"/>
      <c r="AOC1037" s="197"/>
      <c r="AOD1037" s="197"/>
      <c r="AOE1037" s="197"/>
      <c r="AOF1037" s="197"/>
      <c r="AOG1037" s="197"/>
      <c r="AOH1037" s="197"/>
      <c r="AOI1037" s="197"/>
      <c r="AOJ1037" s="197"/>
      <c r="AOK1037" s="197"/>
      <c r="AOL1037" s="197"/>
      <c r="AOM1037" s="197"/>
      <c r="AON1037" s="197"/>
      <c r="AOO1037" s="197"/>
      <c r="AOP1037" s="197"/>
      <c r="AOQ1037" s="197"/>
      <c r="AOR1037" s="197"/>
      <c r="AOS1037" s="197"/>
      <c r="AOT1037" s="197"/>
      <c r="AOU1037" s="197"/>
      <c r="AOV1037" s="197"/>
      <c r="AOW1037" s="197"/>
      <c r="AOX1037" s="197"/>
      <c r="AOY1037" s="197"/>
      <c r="AOZ1037" s="197"/>
      <c r="APA1037" s="197"/>
      <c r="APB1037" s="197"/>
      <c r="APC1037" s="197"/>
      <c r="APD1037" s="197"/>
      <c r="APE1037" s="197"/>
      <c r="APF1037" s="197"/>
      <c r="APG1037" s="197"/>
      <c r="APH1037" s="197"/>
      <c r="API1037" s="197"/>
      <c r="APJ1037" s="197"/>
      <c r="APK1037" s="197"/>
      <c r="APL1037" s="197"/>
      <c r="APM1037" s="197"/>
      <c r="APN1037" s="197"/>
      <c r="APO1037" s="197"/>
      <c r="APP1037" s="197"/>
      <c r="APQ1037" s="197"/>
      <c r="APR1037" s="197"/>
      <c r="APS1037" s="197"/>
      <c r="APT1037" s="197"/>
      <c r="APU1037" s="197"/>
      <c r="APV1037" s="197"/>
      <c r="APW1037" s="197"/>
      <c r="APX1037" s="197"/>
      <c r="APY1037" s="197"/>
      <c r="APZ1037" s="197"/>
      <c r="AQA1037" s="197"/>
      <c r="AQB1037" s="197"/>
      <c r="AQC1037" s="197"/>
      <c r="AQD1037" s="197"/>
      <c r="AQE1037" s="197"/>
      <c r="AQF1037" s="197"/>
      <c r="AQG1037" s="197"/>
      <c r="AQH1037" s="197"/>
      <c r="AQI1037" s="197"/>
      <c r="AQJ1037" s="197"/>
      <c r="AQK1037" s="197"/>
      <c r="AQL1037" s="197"/>
      <c r="AQM1037" s="197"/>
      <c r="AQN1037" s="197"/>
      <c r="AQO1037" s="197"/>
      <c r="AQP1037" s="197"/>
      <c r="AQQ1037" s="197"/>
      <c r="AQR1037" s="197"/>
      <c r="AQS1037" s="197"/>
      <c r="AQT1037" s="197"/>
      <c r="AQU1037" s="197"/>
      <c r="AQV1037" s="197"/>
      <c r="AQW1037" s="197"/>
      <c r="AQX1037" s="197"/>
      <c r="AQY1037" s="197"/>
      <c r="AQZ1037" s="197"/>
      <c r="ARA1037" s="197"/>
      <c r="ARB1037" s="197"/>
      <c r="ARC1037" s="197"/>
      <c r="ARD1037" s="197"/>
      <c r="ARE1037" s="197"/>
      <c r="ARF1037" s="197"/>
      <c r="ARG1037" s="197"/>
      <c r="ARH1037" s="197"/>
      <c r="ARI1037" s="197"/>
      <c r="ARJ1037" s="197"/>
      <c r="ARK1037" s="197"/>
      <c r="ARL1037" s="197"/>
      <c r="ARM1037" s="197"/>
      <c r="ARN1037" s="197"/>
      <c r="ARO1037" s="197"/>
      <c r="ARP1037" s="197"/>
      <c r="ARQ1037" s="197"/>
      <c r="ARR1037" s="197"/>
      <c r="ARS1037" s="197"/>
      <c r="ART1037" s="197"/>
      <c r="ARU1037" s="197"/>
      <c r="ARV1037" s="197"/>
      <c r="ARW1037" s="197"/>
      <c r="ARX1037" s="197"/>
      <c r="ARY1037" s="197"/>
      <c r="ARZ1037" s="197"/>
      <c r="ASA1037" s="197"/>
      <c r="ASB1037" s="197"/>
      <c r="ASC1037" s="197"/>
      <c r="ASD1037" s="197"/>
      <c r="ASE1037" s="197"/>
      <c r="ASF1037" s="197"/>
      <c r="ASG1037" s="197"/>
      <c r="ASH1037" s="197"/>
      <c r="ASI1037" s="197"/>
      <c r="ASJ1037" s="197"/>
      <c r="ASK1037" s="197"/>
      <c r="ASL1037" s="197"/>
      <c r="ASM1037" s="197"/>
      <c r="ASN1037" s="197"/>
      <c r="ASO1037" s="197"/>
      <c r="ASP1037" s="197"/>
      <c r="ASQ1037" s="197"/>
      <c r="ASR1037" s="197"/>
      <c r="ASS1037" s="197"/>
      <c r="AST1037" s="197"/>
      <c r="ASU1037" s="197"/>
      <c r="ASV1037" s="197"/>
      <c r="ASW1037" s="197"/>
      <c r="ASX1037" s="197"/>
      <c r="ASY1037" s="197"/>
      <c r="ASZ1037" s="197"/>
      <c r="ATA1037" s="197"/>
      <c r="ATB1037" s="197"/>
      <c r="ATC1037" s="197"/>
      <c r="ATD1037" s="197"/>
      <c r="ATE1037" s="197"/>
      <c r="ATF1037" s="197"/>
      <c r="ATG1037" s="197"/>
      <c r="ATH1037" s="197"/>
      <c r="ATI1037" s="197"/>
      <c r="ATJ1037" s="197"/>
      <c r="ATK1037" s="197"/>
      <c r="ATL1037" s="197"/>
      <c r="ATM1037" s="197"/>
      <c r="ATN1037" s="197"/>
      <c r="ATO1037" s="197"/>
      <c r="ATP1037" s="197"/>
      <c r="ATQ1037" s="197"/>
      <c r="ATR1037" s="197"/>
      <c r="ATS1037" s="197"/>
      <c r="ATT1037" s="197"/>
      <c r="ATU1037" s="197"/>
      <c r="ATV1037" s="197"/>
      <c r="ATW1037" s="197"/>
      <c r="ATX1037" s="197"/>
      <c r="ATY1037" s="197"/>
      <c r="ATZ1037" s="197"/>
      <c r="AUA1037" s="197"/>
      <c r="AUB1037" s="197"/>
      <c r="AUC1037" s="197"/>
      <c r="AUD1037" s="197"/>
      <c r="AUE1037" s="197"/>
      <c r="AUF1037" s="197"/>
      <c r="AUG1037" s="197"/>
      <c r="AUH1037" s="197"/>
      <c r="AUI1037" s="197"/>
      <c r="AUJ1037" s="197"/>
      <c r="AUK1037" s="197"/>
      <c r="AUL1037" s="197"/>
      <c r="AUM1037" s="197"/>
      <c r="AUN1037" s="197"/>
      <c r="AUO1037" s="197"/>
      <c r="AUP1037" s="197"/>
      <c r="AUQ1037" s="197"/>
      <c r="AUR1037" s="197"/>
      <c r="AUS1037" s="197"/>
      <c r="AUT1037" s="197"/>
      <c r="AUU1037" s="197"/>
      <c r="AUV1037" s="197"/>
      <c r="AUW1037" s="197"/>
      <c r="AUX1037" s="197"/>
      <c r="AUY1037" s="197"/>
      <c r="AUZ1037" s="197"/>
      <c r="AVA1037" s="197"/>
      <c r="AVB1037" s="197"/>
      <c r="AVC1037" s="197"/>
      <c r="AVD1037" s="197"/>
      <c r="AVE1037" s="197"/>
      <c r="AVF1037" s="197"/>
      <c r="AVG1037" s="197"/>
      <c r="AVH1037" s="197"/>
      <c r="AVI1037" s="197"/>
      <c r="AVJ1037" s="197"/>
      <c r="AVK1037" s="197"/>
      <c r="AVL1037" s="197"/>
      <c r="AVM1037" s="197"/>
      <c r="AVN1037" s="197"/>
      <c r="AVO1037" s="197"/>
      <c r="AVP1037" s="197"/>
      <c r="AVQ1037" s="197"/>
      <c r="AVR1037" s="197"/>
      <c r="AVS1037" s="197"/>
      <c r="AVT1037" s="197"/>
      <c r="AVU1037" s="197"/>
      <c r="AVV1037" s="197"/>
      <c r="AVW1037" s="197"/>
      <c r="AVX1037" s="197"/>
      <c r="AVY1037" s="197"/>
      <c r="AVZ1037" s="197"/>
      <c r="AWA1037" s="197"/>
      <c r="AWB1037" s="197"/>
      <c r="AWC1037" s="197"/>
      <c r="AWD1037" s="197"/>
      <c r="AWE1037" s="197"/>
      <c r="AWF1037" s="197"/>
      <c r="AWG1037" s="197"/>
      <c r="AWH1037" s="197"/>
      <c r="AWI1037" s="197"/>
      <c r="AWJ1037" s="197"/>
      <c r="AWK1037" s="197"/>
      <c r="AWL1037" s="197"/>
      <c r="AWM1037" s="197"/>
      <c r="AWN1037" s="197"/>
      <c r="AWO1037" s="197"/>
      <c r="AWP1037" s="197"/>
      <c r="AWQ1037" s="197"/>
      <c r="AWR1037" s="197"/>
      <c r="AWS1037" s="197"/>
      <c r="AWT1037" s="197"/>
      <c r="AWU1037" s="197"/>
      <c r="AWV1037" s="197"/>
      <c r="AWW1037" s="197"/>
      <c r="AWX1037" s="197"/>
      <c r="AWY1037" s="197"/>
      <c r="AWZ1037" s="197"/>
      <c r="AXA1037" s="197"/>
      <c r="AXB1037" s="197"/>
      <c r="AXC1037" s="197"/>
      <c r="AXD1037" s="197"/>
      <c r="AXE1037" s="197"/>
      <c r="AXF1037" s="197"/>
      <c r="AXG1037" s="197"/>
      <c r="AXH1037" s="197"/>
      <c r="AXI1037" s="197"/>
      <c r="AXJ1037" s="197"/>
      <c r="AXK1037" s="197"/>
      <c r="AXL1037" s="197"/>
      <c r="AXM1037" s="197"/>
      <c r="AXN1037" s="197"/>
      <c r="AXO1037" s="197"/>
      <c r="AXP1037" s="197"/>
      <c r="AXQ1037" s="197"/>
      <c r="AXR1037" s="197"/>
      <c r="AXS1037" s="197"/>
      <c r="AXT1037" s="197"/>
      <c r="AXU1037" s="197"/>
      <c r="AXV1037" s="197"/>
      <c r="AXW1037" s="197"/>
      <c r="AXX1037" s="197"/>
      <c r="AXY1037" s="197"/>
      <c r="AXZ1037" s="197"/>
      <c r="AYA1037" s="197"/>
      <c r="AYB1037" s="197"/>
      <c r="AYC1037" s="197"/>
      <c r="AYD1037" s="197"/>
      <c r="AYE1037" s="197"/>
      <c r="AYF1037" s="197"/>
      <c r="AYG1037" s="197"/>
      <c r="AYH1037" s="197"/>
      <c r="AYI1037" s="197"/>
      <c r="AYJ1037" s="197"/>
      <c r="AYK1037" s="197"/>
      <c r="AYL1037" s="197"/>
      <c r="AYM1037" s="197"/>
      <c r="AYN1037" s="197"/>
      <c r="AYO1037" s="197"/>
      <c r="AYP1037" s="197"/>
      <c r="AYQ1037" s="197"/>
      <c r="AYR1037" s="197"/>
      <c r="AYS1037" s="197"/>
      <c r="AYT1037" s="197"/>
      <c r="AYU1037" s="197"/>
      <c r="AYV1037" s="197"/>
      <c r="AYW1037" s="197"/>
      <c r="AYX1037" s="197"/>
      <c r="AYY1037" s="197"/>
      <c r="AYZ1037" s="197"/>
      <c r="AZA1037" s="197"/>
      <c r="AZB1037" s="197"/>
      <c r="AZC1037" s="197"/>
      <c r="AZD1037" s="197"/>
      <c r="AZE1037" s="197"/>
      <c r="AZF1037" s="197"/>
      <c r="AZG1037" s="197"/>
      <c r="AZH1037" s="197"/>
      <c r="AZI1037" s="197"/>
      <c r="AZJ1037" s="197"/>
      <c r="AZK1037" s="197"/>
      <c r="AZL1037" s="197"/>
      <c r="AZM1037" s="197"/>
      <c r="AZN1037" s="197"/>
      <c r="AZO1037" s="197"/>
      <c r="AZP1037" s="197"/>
      <c r="AZQ1037" s="197"/>
      <c r="AZR1037" s="197"/>
      <c r="AZS1037" s="197"/>
      <c r="AZT1037" s="197"/>
      <c r="AZU1037" s="197"/>
      <c r="AZV1037" s="197"/>
      <c r="AZW1037" s="197"/>
      <c r="AZX1037" s="197"/>
      <c r="AZY1037" s="197"/>
      <c r="AZZ1037" s="197"/>
      <c r="BAA1037" s="197"/>
      <c r="BAB1037" s="197"/>
      <c r="BAC1037" s="197"/>
      <c r="BAD1037" s="197"/>
      <c r="BAE1037" s="197"/>
      <c r="BAF1037" s="197"/>
      <c r="BAG1037" s="197"/>
      <c r="BAH1037" s="197"/>
      <c r="BAI1037" s="197"/>
      <c r="BAJ1037" s="197"/>
      <c r="BAK1037" s="197"/>
      <c r="BAL1037" s="197"/>
      <c r="BAM1037" s="197"/>
      <c r="BAN1037" s="197"/>
      <c r="BAO1037" s="197"/>
      <c r="BAP1037" s="197"/>
      <c r="BAQ1037" s="197"/>
      <c r="BAR1037" s="197"/>
      <c r="BAS1037" s="197"/>
      <c r="BAT1037" s="197"/>
      <c r="BAU1037" s="197"/>
      <c r="BAV1037" s="197"/>
      <c r="BAW1037" s="197"/>
      <c r="BAX1037" s="197"/>
      <c r="BAY1037" s="197"/>
      <c r="BAZ1037" s="197"/>
      <c r="BBA1037" s="197"/>
      <c r="BBB1037" s="197"/>
      <c r="BBC1037" s="197"/>
      <c r="BBD1037" s="197"/>
      <c r="BBE1037" s="197"/>
      <c r="BBF1037" s="197"/>
      <c r="BBG1037" s="197"/>
      <c r="BBH1037" s="197"/>
      <c r="BBI1037" s="197"/>
      <c r="BBJ1037" s="197"/>
      <c r="BBK1037" s="197"/>
      <c r="BBL1037" s="197"/>
      <c r="BBM1037" s="197"/>
      <c r="BBN1037" s="197"/>
      <c r="BBO1037" s="197"/>
      <c r="BBP1037" s="197"/>
      <c r="BBQ1037" s="197"/>
      <c r="BBR1037" s="197"/>
      <c r="BBS1037" s="197"/>
      <c r="BBT1037" s="197"/>
      <c r="BBU1037" s="197"/>
      <c r="BBV1037" s="197"/>
      <c r="BBW1037" s="197"/>
      <c r="BBX1037" s="197"/>
      <c r="BBY1037" s="197"/>
      <c r="BBZ1037" s="197"/>
      <c r="BCA1037" s="197"/>
      <c r="BCB1037" s="197"/>
      <c r="BCC1037" s="197"/>
      <c r="BCD1037" s="197"/>
      <c r="BCE1037" s="197"/>
      <c r="BCF1037" s="197"/>
      <c r="BCG1037" s="197"/>
      <c r="BCH1037" s="197"/>
      <c r="BCI1037" s="197"/>
      <c r="BCJ1037" s="197"/>
      <c r="BCK1037" s="197"/>
      <c r="BCL1037" s="197"/>
      <c r="BCM1037" s="197"/>
      <c r="BCN1037" s="197"/>
      <c r="BCO1037" s="197"/>
      <c r="BCP1037" s="197"/>
      <c r="BCQ1037" s="197"/>
      <c r="BCR1037" s="197"/>
      <c r="BCS1037" s="197"/>
      <c r="BCT1037" s="197"/>
      <c r="BCU1037" s="197"/>
      <c r="BCV1037" s="197"/>
      <c r="BCW1037" s="197"/>
      <c r="BCX1037" s="197"/>
      <c r="BCY1037" s="197"/>
      <c r="BCZ1037" s="197"/>
      <c r="BDA1037" s="197"/>
      <c r="BDB1037" s="197"/>
      <c r="BDC1037" s="197"/>
      <c r="BDD1037" s="197"/>
      <c r="BDE1037" s="197"/>
      <c r="BDF1037" s="197"/>
      <c r="BDG1037" s="197"/>
      <c r="BDH1037" s="197"/>
      <c r="BDI1037" s="197"/>
      <c r="BDJ1037" s="197"/>
      <c r="BDK1037" s="197"/>
      <c r="BDL1037" s="197"/>
      <c r="BDM1037" s="197"/>
      <c r="BDN1037" s="197"/>
      <c r="BDO1037" s="197"/>
      <c r="BDP1037" s="197"/>
      <c r="BDQ1037" s="197"/>
      <c r="BDR1037" s="197"/>
      <c r="BDS1037" s="197"/>
      <c r="BDT1037" s="197"/>
      <c r="BDU1037" s="197"/>
      <c r="BDV1037" s="197"/>
      <c r="BDW1037" s="197"/>
      <c r="BDX1037" s="197"/>
      <c r="BDY1037" s="197"/>
      <c r="BDZ1037" s="197"/>
      <c r="BEA1037" s="197"/>
      <c r="BEB1037" s="197"/>
      <c r="BEC1037" s="197"/>
      <c r="BED1037" s="197"/>
      <c r="BEE1037" s="197"/>
      <c r="BEF1037" s="197"/>
      <c r="BEG1037" s="197"/>
      <c r="BEH1037" s="197"/>
      <c r="BEI1037" s="197"/>
      <c r="BEJ1037" s="197"/>
      <c r="BEK1037" s="197"/>
      <c r="BEL1037" s="197"/>
      <c r="BEM1037" s="197"/>
      <c r="BEN1037" s="197"/>
      <c r="BEO1037" s="197"/>
      <c r="BEP1037" s="197"/>
      <c r="BEQ1037" s="197"/>
      <c r="BER1037" s="197"/>
      <c r="BES1037" s="197"/>
      <c r="BET1037" s="197"/>
      <c r="BEU1037" s="197"/>
      <c r="BEV1037" s="197"/>
      <c r="BEW1037" s="197"/>
      <c r="BEX1037" s="197"/>
      <c r="BEY1037" s="197"/>
      <c r="BEZ1037" s="197"/>
      <c r="BFA1037" s="197"/>
      <c r="BFB1037" s="197"/>
      <c r="BFC1037" s="197"/>
      <c r="BFD1037" s="197"/>
      <c r="BFE1037" s="197"/>
      <c r="BFF1037" s="197"/>
      <c r="BFG1037" s="197"/>
      <c r="BFH1037" s="197"/>
      <c r="BFI1037" s="197"/>
      <c r="BFJ1037" s="197"/>
      <c r="BFK1037" s="197"/>
      <c r="BFL1037" s="197"/>
      <c r="BFM1037" s="197"/>
      <c r="BFN1037" s="197"/>
      <c r="BFO1037" s="197"/>
      <c r="BFP1037" s="197"/>
      <c r="BFQ1037" s="197"/>
      <c r="BFR1037" s="197"/>
      <c r="BFS1037" s="197"/>
      <c r="BFT1037" s="197"/>
      <c r="BFU1037" s="197"/>
      <c r="BFV1037" s="197"/>
      <c r="BFW1037" s="197"/>
      <c r="BFX1037" s="197"/>
      <c r="BFY1037" s="197"/>
      <c r="BFZ1037" s="197"/>
      <c r="BGA1037" s="197"/>
      <c r="BGB1037" s="197"/>
      <c r="BGC1037" s="197"/>
      <c r="BGD1037" s="197"/>
      <c r="BGE1037" s="197"/>
      <c r="BGF1037" s="197"/>
      <c r="BGG1037" s="197"/>
      <c r="BGH1037" s="197"/>
      <c r="BGI1037" s="197"/>
      <c r="BGJ1037" s="197"/>
      <c r="BGK1037" s="197"/>
      <c r="BGL1037" s="197"/>
      <c r="BGM1037" s="197"/>
      <c r="BGN1037" s="197"/>
      <c r="BGO1037" s="197"/>
      <c r="BGP1037" s="197"/>
      <c r="BGQ1037" s="197"/>
      <c r="BGR1037" s="197"/>
      <c r="BGS1037" s="197"/>
      <c r="BGT1037" s="197"/>
      <c r="BGU1037" s="197"/>
      <c r="BGV1037" s="197"/>
      <c r="BGW1037" s="197"/>
      <c r="BGX1037" s="197"/>
      <c r="BGY1037" s="197"/>
      <c r="BGZ1037" s="197"/>
      <c r="BHA1037" s="197"/>
      <c r="BHB1037" s="197"/>
      <c r="BHC1037" s="197"/>
      <c r="BHD1037" s="197"/>
      <c r="BHE1037" s="197"/>
      <c r="BHF1037" s="197"/>
      <c r="BHG1037" s="197"/>
      <c r="BHH1037" s="197"/>
      <c r="BHI1037" s="197"/>
      <c r="BHJ1037" s="197"/>
      <c r="BHK1037" s="197"/>
      <c r="BHL1037" s="197"/>
      <c r="BHM1037" s="197"/>
      <c r="BHN1037" s="197"/>
      <c r="BHO1037" s="197"/>
      <c r="BHP1037" s="197"/>
      <c r="BHQ1037" s="197"/>
      <c r="BHR1037" s="197"/>
      <c r="BHS1037" s="197"/>
      <c r="BHT1037" s="197"/>
      <c r="BHU1037" s="197"/>
      <c r="BHV1037" s="197"/>
      <c r="BHW1037" s="197"/>
      <c r="BHX1037" s="197"/>
      <c r="BHY1037" s="197"/>
      <c r="BHZ1037" s="197"/>
      <c r="BIA1037" s="197"/>
      <c r="BIB1037" s="197"/>
      <c r="BIC1037" s="197"/>
      <c r="BID1037" s="197"/>
      <c r="BIE1037" s="197"/>
      <c r="BIF1037" s="197"/>
      <c r="BIG1037" s="197"/>
      <c r="BIH1037" s="197"/>
      <c r="BII1037" s="197"/>
      <c r="BIJ1037" s="197"/>
      <c r="BIK1037" s="197"/>
      <c r="BIL1037" s="197"/>
      <c r="BIM1037" s="197"/>
      <c r="BIN1037" s="197"/>
      <c r="BIO1037" s="197"/>
      <c r="BIP1037" s="197"/>
      <c r="BIQ1037" s="197"/>
      <c r="BIR1037" s="197"/>
      <c r="BIS1037" s="197"/>
      <c r="BIT1037" s="197"/>
      <c r="BIU1037" s="197"/>
      <c r="BIV1037" s="197"/>
      <c r="BIW1037" s="197"/>
      <c r="BIX1037" s="197"/>
      <c r="BIY1037" s="197"/>
      <c r="BIZ1037" s="197"/>
      <c r="BJA1037" s="197"/>
      <c r="BJB1037" s="197"/>
      <c r="BJC1037" s="197"/>
      <c r="BJD1037" s="197"/>
      <c r="BJE1037" s="197"/>
      <c r="BJF1037" s="197"/>
      <c r="BJG1037" s="197"/>
      <c r="BJH1037" s="197"/>
      <c r="BJI1037" s="197"/>
      <c r="BJJ1037" s="197"/>
      <c r="BJK1037" s="197"/>
      <c r="BJL1037" s="197"/>
      <c r="BJM1037" s="197"/>
      <c r="BJN1037" s="197"/>
      <c r="BJO1037" s="197"/>
      <c r="BJP1037" s="197"/>
      <c r="BJQ1037" s="197"/>
      <c r="BJR1037" s="197"/>
      <c r="BJS1037" s="197"/>
      <c r="BJT1037" s="197"/>
      <c r="BJU1037" s="197"/>
      <c r="BJV1037" s="197"/>
      <c r="BJW1037" s="197"/>
      <c r="BJX1037" s="197"/>
      <c r="BJY1037" s="197"/>
      <c r="BJZ1037" s="197"/>
      <c r="BKA1037" s="197"/>
      <c r="BKB1037" s="197"/>
      <c r="BKC1037" s="197"/>
      <c r="BKD1037" s="197"/>
      <c r="BKE1037" s="197"/>
      <c r="BKF1037" s="197"/>
      <c r="BKG1037" s="197"/>
      <c r="BKH1037" s="197"/>
      <c r="BKI1037" s="197"/>
      <c r="BKJ1037" s="197"/>
      <c r="BKK1037" s="197"/>
      <c r="BKL1037" s="197"/>
      <c r="BKM1037" s="197"/>
      <c r="BKN1037" s="197"/>
      <c r="BKO1037" s="197"/>
      <c r="BKP1037" s="197"/>
      <c r="BKQ1037" s="197"/>
      <c r="BKR1037" s="197"/>
      <c r="BKS1037" s="197"/>
      <c r="BKT1037" s="197"/>
      <c r="BKU1037" s="197"/>
      <c r="BKV1037" s="197"/>
      <c r="BKW1037" s="197"/>
      <c r="BKX1037" s="197"/>
      <c r="BKY1037" s="197"/>
      <c r="BKZ1037" s="197"/>
      <c r="BLA1037" s="197"/>
      <c r="BLB1037" s="197"/>
      <c r="BLC1037" s="197"/>
      <c r="BLD1037" s="197"/>
      <c r="BLE1037" s="197"/>
      <c r="BLF1037" s="197"/>
      <c r="BLG1037" s="197"/>
      <c r="BLH1037" s="197"/>
      <c r="BLI1037" s="197"/>
      <c r="BLJ1037" s="197"/>
      <c r="BLK1037" s="197"/>
      <c r="BLL1037" s="197"/>
      <c r="BLM1037" s="197"/>
      <c r="BLN1037" s="197"/>
      <c r="BLO1037" s="197"/>
      <c r="BLP1037" s="197"/>
      <c r="BLQ1037" s="197"/>
      <c r="BLR1037" s="197"/>
      <c r="BLS1037" s="197"/>
      <c r="BLT1037" s="197"/>
      <c r="BLU1037" s="197"/>
      <c r="BLV1037" s="197"/>
      <c r="BLW1037" s="197"/>
      <c r="BLX1037" s="197"/>
      <c r="BLY1037" s="197"/>
      <c r="BLZ1037" s="197"/>
      <c r="BMA1037" s="197"/>
      <c r="BMB1037" s="197"/>
      <c r="BMC1037" s="197"/>
      <c r="BMD1037" s="197"/>
      <c r="BME1037" s="197"/>
      <c r="BMF1037" s="197"/>
      <c r="BMG1037" s="197"/>
      <c r="BMH1037" s="197"/>
      <c r="BMI1037" s="197"/>
      <c r="BMJ1037" s="197"/>
      <c r="BMK1037" s="197"/>
      <c r="BML1037" s="197"/>
      <c r="BMM1037" s="197"/>
      <c r="BMN1037" s="197"/>
      <c r="BMO1037" s="197"/>
      <c r="BMP1037" s="197"/>
      <c r="BMQ1037" s="197"/>
      <c r="BMR1037" s="197"/>
      <c r="BMS1037" s="197"/>
      <c r="BMT1037" s="197"/>
      <c r="BMU1037" s="197"/>
      <c r="BMV1037" s="197"/>
      <c r="BMW1037" s="197"/>
      <c r="BMX1037" s="197"/>
      <c r="BMY1037" s="197"/>
      <c r="BMZ1037" s="197"/>
      <c r="BNA1037" s="197"/>
      <c r="BNB1037" s="197"/>
      <c r="BNC1037" s="197"/>
      <c r="BND1037" s="197"/>
      <c r="BNE1037" s="197"/>
      <c r="BNF1037" s="197"/>
      <c r="BNG1037" s="197"/>
      <c r="BNH1037" s="197"/>
      <c r="BNI1037" s="197"/>
      <c r="BNJ1037" s="197"/>
      <c r="BNK1037" s="197"/>
      <c r="BNL1037" s="197"/>
      <c r="BNM1037" s="197"/>
      <c r="BNN1037" s="197"/>
      <c r="BNO1037" s="197"/>
      <c r="BNP1037" s="197"/>
      <c r="BNQ1037" s="197"/>
      <c r="BNR1037" s="197"/>
      <c r="BNS1037" s="197"/>
      <c r="BNT1037" s="197"/>
      <c r="BNU1037" s="197"/>
      <c r="BNV1037" s="197"/>
      <c r="BNW1037" s="197"/>
      <c r="BNX1037" s="197"/>
      <c r="BNY1037" s="197"/>
      <c r="BNZ1037" s="197"/>
      <c r="BOA1037" s="197"/>
      <c r="BOB1037" s="197"/>
      <c r="BOC1037" s="197"/>
      <c r="BOD1037" s="197"/>
      <c r="BOE1037" s="197"/>
      <c r="BOF1037" s="197"/>
      <c r="BOG1037" s="197"/>
      <c r="BOH1037" s="197"/>
      <c r="BOI1037" s="197"/>
      <c r="BOJ1037" s="197"/>
      <c r="BOK1037" s="197"/>
      <c r="BOL1037" s="197"/>
      <c r="BOM1037" s="197"/>
      <c r="BON1037" s="197"/>
      <c r="BOO1037" s="197"/>
      <c r="BOP1037" s="197"/>
      <c r="BOQ1037" s="197"/>
      <c r="BOR1037" s="197"/>
      <c r="BOS1037" s="197"/>
      <c r="BOT1037" s="197"/>
      <c r="BOU1037" s="197"/>
      <c r="BOV1037" s="197"/>
      <c r="BOW1037" s="197"/>
      <c r="BOX1037" s="197"/>
      <c r="BOY1037" s="197"/>
      <c r="BOZ1037" s="197"/>
      <c r="BPA1037" s="197"/>
      <c r="BPB1037" s="197"/>
      <c r="BPC1037" s="197"/>
      <c r="BPD1037" s="197"/>
      <c r="BPE1037" s="197"/>
      <c r="BPF1037" s="197"/>
      <c r="BPG1037" s="197"/>
      <c r="BPH1037" s="197"/>
      <c r="BPI1037" s="197"/>
      <c r="BPJ1037" s="197"/>
      <c r="BPK1037" s="197"/>
      <c r="BPL1037" s="197"/>
      <c r="BPM1037" s="197"/>
      <c r="BPN1037" s="197"/>
      <c r="BPO1037" s="197"/>
      <c r="BPP1037" s="197"/>
      <c r="BPQ1037" s="197"/>
      <c r="BPR1037" s="197"/>
      <c r="BPS1037" s="197"/>
      <c r="BPT1037" s="197"/>
      <c r="BPU1037" s="197"/>
      <c r="BPV1037" s="197"/>
      <c r="BPW1037" s="197"/>
      <c r="BPX1037" s="197"/>
      <c r="BPY1037" s="197"/>
      <c r="BPZ1037" s="197"/>
      <c r="BQA1037" s="197"/>
      <c r="BQB1037" s="197"/>
      <c r="BQC1037" s="197"/>
      <c r="BQD1037" s="197"/>
      <c r="BQE1037" s="197"/>
      <c r="BQF1037" s="197"/>
      <c r="BQG1037" s="197"/>
      <c r="BQH1037" s="197"/>
      <c r="BQI1037" s="197"/>
      <c r="BQJ1037" s="197"/>
      <c r="BQK1037" s="197"/>
      <c r="BQL1037" s="197"/>
      <c r="BQM1037" s="197"/>
      <c r="BQN1037" s="197"/>
      <c r="BQO1037" s="197"/>
      <c r="BQP1037" s="197"/>
      <c r="BQQ1037" s="197"/>
      <c r="BQR1037" s="197"/>
      <c r="BQS1037" s="197"/>
      <c r="BQT1037" s="197"/>
      <c r="BQU1037" s="197"/>
      <c r="BQV1037" s="197"/>
      <c r="BQW1037" s="197"/>
      <c r="BQX1037" s="197"/>
      <c r="BQY1037" s="197"/>
      <c r="BQZ1037" s="197"/>
      <c r="BRA1037" s="197"/>
      <c r="BRB1037" s="197"/>
      <c r="BRC1037" s="197"/>
      <c r="BRD1037" s="197"/>
      <c r="BRE1037" s="197"/>
      <c r="BRF1037" s="197"/>
      <c r="BRG1037" s="197"/>
      <c r="BRH1037" s="197"/>
      <c r="BRI1037" s="197"/>
      <c r="BRJ1037" s="197"/>
      <c r="BRK1037" s="197"/>
      <c r="BRL1037" s="197"/>
      <c r="BRM1037" s="197"/>
      <c r="BRN1037" s="197"/>
      <c r="BRO1037" s="197"/>
      <c r="BRP1037" s="197"/>
      <c r="BRQ1037" s="197"/>
      <c r="BRR1037" s="197"/>
      <c r="BRS1037" s="197"/>
      <c r="BRT1037" s="197"/>
      <c r="BRU1037" s="197"/>
      <c r="BRV1037" s="197"/>
      <c r="BRW1037" s="197"/>
      <c r="BRX1037" s="197"/>
      <c r="BRY1037" s="197"/>
      <c r="BRZ1037" s="197"/>
      <c r="BSA1037" s="197"/>
      <c r="BSB1037" s="197"/>
      <c r="BSC1037" s="197"/>
      <c r="BSD1037" s="197"/>
      <c r="BSE1037" s="197"/>
      <c r="BSF1037" s="197"/>
      <c r="BSG1037" s="197"/>
      <c r="BSH1037" s="197"/>
      <c r="BSI1037" s="197"/>
      <c r="BSJ1037" s="197"/>
      <c r="BSK1037" s="197"/>
      <c r="BSL1037" s="197"/>
      <c r="BSM1037" s="197"/>
      <c r="BSN1037" s="197"/>
      <c r="BSO1037" s="197"/>
      <c r="BSP1037" s="197"/>
      <c r="BSQ1037" s="197"/>
      <c r="BSR1037" s="197"/>
      <c r="BSS1037" s="197"/>
      <c r="BST1037" s="197"/>
      <c r="BSU1037" s="197"/>
      <c r="BSV1037" s="197"/>
      <c r="BSW1037" s="197"/>
      <c r="BSX1037" s="197"/>
      <c r="BSY1037" s="197"/>
      <c r="BSZ1037" s="197"/>
      <c r="BTA1037" s="197"/>
      <c r="BTB1037" s="197"/>
      <c r="BTC1037" s="197"/>
      <c r="BTD1037" s="197"/>
      <c r="BTE1037" s="197"/>
      <c r="BTF1037" s="197"/>
      <c r="BTG1037" s="197"/>
      <c r="BTH1037" s="197"/>
      <c r="BTI1037" s="197"/>
      <c r="BTJ1037" s="197"/>
      <c r="BTK1037" s="197"/>
      <c r="BTL1037" s="197"/>
      <c r="BTM1037" s="197"/>
      <c r="BTN1037" s="197"/>
      <c r="BTO1037" s="197"/>
      <c r="BTP1037" s="197"/>
      <c r="BTQ1037" s="197"/>
      <c r="BTR1037" s="197"/>
      <c r="BTS1037" s="197"/>
      <c r="BTT1037" s="197"/>
      <c r="BTU1037" s="197"/>
      <c r="BTV1037" s="197"/>
      <c r="BTW1037" s="197"/>
      <c r="BTX1037" s="197"/>
      <c r="BTY1037" s="197"/>
      <c r="BTZ1037" s="197"/>
      <c r="BUA1037" s="197"/>
      <c r="BUB1037" s="197"/>
      <c r="BUC1037" s="197"/>
      <c r="BUD1037" s="197"/>
      <c r="BUE1037" s="197"/>
      <c r="BUF1037" s="197"/>
      <c r="BUG1037" s="197"/>
      <c r="BUH1037" s="197"/>
      <c r="BUI1037" s="197"/>
      <c r="BUJ1037" s="197"/>
      <c r="BUK1037" s="197"/>
      <c r="BUL1037" s="197"/>
      <c r="BUM1037" s="197"/>
      <c r="BUN1037" s="197"/>
      <c r="BUO1037" s="197"/>
      <c r="BUP1037" s="197"/>
      <c r="BUQ1037" s="197"/>
      <c r="BUR1037" s="197"/>
      <c r="BUS1037" s="197"/>
      <c r="BUT1037" s="197"/>
      <c r="BUU1037" s="197"/>
      <c r="BUV1037" s="197"/>
      <c r="BUW1037" s="197"/>
      <c r="BUX1037" s="197"/>
      <c r="BUY1037" s="197"/>
      <c r="BUZ1037" s="197"/>
      <c r="BVA1037" s="197"/>
      <c r="BVB1037" s="197"/>
      <c r="BVC1037" s="197"/>
      <c r="BVD1037" s="197"/>
      <c r="BVE1037" s="197"/>
      <c r="BVF1037" s="197"/>
      <c r="BVG1037" s="197"/>
      <c r="BVH1037" s="197"/>
      <c r="BVI1037" s="197"/>
      <c r="BVJ1037" s="197"/>
      <c r="BVK1037" s="197"/>
      <c r="BVL1037" s="197"/>
      <c r="BVM1037" s="197"/>
      <c r="BVN1037" s="197"/>
      <c r="BVO1037" s="197"/>
      <c r="BVP1037" s="197"/>
      <c r="BVQ1037" s="197"/>
      <c r="BVR1037" s="197"/>
      <c r="BVS1037" s="197"/>
      <c r="BVT1037" s="197"/>
      <c r="BVU1037" s="197"/>
      <c r="BVV1037" s="197"/>
      <c r="BVW1037" s="197"/>
      <c r="BVX1037" s="197"/>
      <c r="BVY1037" s="197"/>
      <c r="BVZ1037" s="197"/>
      <c r="BWA1037" s="197"/>
      <c r="BWB1037" s="197"/>
      <c r="BWC1037" s="197"/>
      <c r="BWD1037" s="197"/>
      <c r="BWE1037" s="197"/>
      <c r="BWF1037" s="197"/>
      <c r="BWG1037" s="197"/>
      <c r="BWH1037" s="197"/>
      <c r="BWI1037" s="197"/>
      <c r="BWJ1037" s="197"/>
      <c r="BWK1037" s="197"/>
      <c r="BWL1037" s="197"/>
      <c r="BWM1037" s="197"/>
      <c r="BWN1037" s="197"/>
      <c r="BWO1037" s="197"/>
      <c r="BWP1037" s="197"/>
      <c r="BWQ1037" s="197"/>
      <c r="BWR1037" s="197"/>
      <c r="BWS1037" s="197"/>
      <c r="BWT1037" s="197"/>
      <c r="BWU1037" s="197"/>
      <c r="BWV1037" s="197"/>
      <c r="BWW1037" s="197"/>
      <c r="BWX1037" s="197"/>
      <c r="BWY1037" s="197"/>
      <c r="BWZ1037" s="197"/>
      <c r="BXA1037" s="197"/>
      <c r="BXB1037" s="197"/>
      <c r="BXC1037" s="197"/>
      <c r="BXD1037" s="197"/>
      <c r="BXE1037" s="197"/>
      <c r="BXF1037" s="197"/>
      <c r="BXG1037" s="197"/>
      <c r="BXH1037" s="197"/>
      <c r="BXI1037" s="197"/>
      <c r="BXJ1037" s="197"/>
      <c r="BXK1037" s="197"/>
      <c r="BXL1037" s="197"/>
      <c r="BXM1037" s="197"/>
      <c r="BXN1037" s="197"/>
      <c r="BXO1037" s="197"/>
      <c r="BXP1037" s="197"/>
      <c r="BXQ1037" s="197"/>
      <c r="BXR1037" s="197"/>
      <c r="BXS1037" s="197"/>
      <c r="BXT1037" s="197"/>
      <c r="BXU1037" s="197"/>
      <c r="BXV1037" s="197"/>
      <c r="BXW1037" s="197"/>
      <c r="BXX1037" s="197"/>
      <c r="BXY1037" s="197"/>
      <c r="BXZ1037" s="197"/>
      <c r="BYA1037" s="197"/>
      <c r="BYB1037" s="197"/>
      <c r="BYC1037" s="197"/>
      <c r="BYD1037" s="197"/>
      <c r="BYE1037" s="197"/>
      <c r="BYF1037" s="197"/>
      <c r="BYG1037" s="197"/>
      <c r="BYH1037" s="197"/>
      <c r="BYI1037" s="197"/>
      <c r="BYJ1037" s="197"/>
      <c r="BYK1037" s="197"/>
      <c r="BYL1037" s="197"/>
      <c r="BYM1037" s="197"/>
      <c r="BYN1037" s="197"/>
      <c r="BYO1037" s="197"/>
      <c r="BYP1037" s="197"/>
      <c r="BYQ1037" s="197"/>
      <c r="BYR1037" s="197"/>
      <c r="BYS1037" s="197"/>
      <c r="BYT1037" s="197"/>
      <c r="BYU1037" s="197"/>
      <c r="BYV1037" s="197"/>
      <c r="BYW1037" s="197"/>
      <c r="BYX1037" s="197"/>
      <c r="BYY1037" s="197"/>
      <c r="BYZ1037" s="197"/>
      <c r="BZA1037" s="197"/>
      <c r="BZB1037" s="197"/>
      <c r="BZC1037" s="197"/>
      <c r="BZD1037" s="197"/>
      <c r="BZE1037" s="197"/>
      <c r="BZF1037" s="197"/>
      <c r="BZG1037" s="197"/>
      <c r="BZH1037" s="197"/>
      <c r="BZI1037" s="197"/>
      <c r="BZJ1037" s="197"/>
      <c r="BZK1037" s="197"/>
      <c r="BZL1037" s="197"/>
      <c r="BZM1037" s="197"/>
      <c r="BZN1037" s="197"/>
      <c r="BZO1037" s="197"/>
      <c r="BZP1037" s="197"/>
      <c r="BZQ1037" s="197"/>
      <c r="BZR1037" s="197"/>
      <c r="BZS1037" s="197"/>
      <c r="BZT1037" s="197"/>
      <c r="BZU1037" s="197"/>
      <c r="BZV1037" s="197"/>
      <c r="BZW1037" s="197"/>
      <c r="BZX1037" s="197"/>
      <c r="BZY1037" s="197"/>
      <c r="BZZ1037" s="197"/>
      <c r="CAA1037" s="197"/>
      <c r="CAB1037" s="197"/>
      <c r="CAC1037" s="197"/>
      <c r="CAD1037" s="197"/>
      <c r="CAE1037" s="197"/>
      <c r="CAF1037" s="197"/>
      <c r="CAG1037" s="197"/>
      <c r="CAH1037" s="197"/>
      <c r="CAI1037" s="197"/>
      <c r="CAJ1037" s="197"/>
      <c r="CAK1037" s="197"/>
      <c r="CAL1037" s="197"/>
      <c r="CAM1037" s="197"/>
      <c r="CAN1037" s="197"/>
      <c r="CAO1037" s="197"/>
      <c r="CAP1037" s="197"/>
      <c r="CAQ1037" s="197"/>
      <c r="CAR1037" s="197"/>
      <c r="CAS1037" s="197"/>
      <c r="CAT1037" s="197"/>
      <c r="CAU1037" s="197"/>
      <c r="CAV1037" s="197"/>
      <c r="CAW1037" s="197"/>
      <c r="CAX1037" s="197"/>
      <c r="CAY1037" s="197"/>
      <c r="CAZ1037" s="197"/>
      <c r="CBA1037" s="197"/>
      <c r="CBB1037" s="197"/>
      <c r="CBC1037" s="197"/>
      <c r="CBD1037" s="197"/>
      <c r="CBE1037" s="197"/>
      <c r="CBF1037" s="197"/>
      <c r="CBG1037" s="197"/>
      <c r="CBH1037" s="197"/>
      <c r="CBI1037" s="197"/>
      <c r="CBJ1037" s="197"/>
      <c r="CBK1037" s="197"/>
      <c r="CBL1037" s="197"/>
      <c r="CBM1037" s="197"/>
      <c r="CBN1037" s="197"/>
      <c r="CBO1037" s="197"/>
      <c r="CBP1037" s="197"/>
      <c r="CBQ1037" s="197"/>
      <c r="CBR1037" s="197"/>
      <c r="CBS1037" s="197"/>
      <c r="CBT1037" s="197"/>
      <c r="CBU1037" s="197"/>
      <c r="CBV1037" s="197"/>
      <c r="CBW1037" s="197"/>
      <c r="CBX1037" s="197"/>
      <c r="CBY1037" s="197"/>
      <c r="CBZ1037" s="197"/>
      <c r="CCA1037" s="197"/>
      <c r="CCB1037" s="197"/>
      <c r="CCC1037" s="197"/>
      <c r="CCD1037" s="197"/>
      <c r="CCE1037" s="197"/>
      <c r="CCF1037" s="197"/>
      <c r="CCG1037" s="197"/>
      <c r="CCH1037" s="197"/>
      <c r="CCI1037" s="197"/>
      <c r="CCJ1037" s="197"/>
      <c r="CCK1037" s="197"/>
      <c r="CCL1037" s="197"/>
      <c r="CCM1037" s="197"/>
      <c r="CCN1037" s="197"/>
      <c r="CCO1037" s="197"/>
      <c r="CCP1037" s="197"/>
      <c r="CCQ1037" s="197"/>
      <c r="CCR1037" s="197"/>
      <c r="CCS1037" s="197"/>
      <c r="CCT1037" s="197"/>
      <c r="CCU1037" s="197"/>
      <c r="CCV1037" s="197"/>
      <c r="CCW1037" s="197"/>
      <c r="CCX1037" s="197"/>
      <c r="CCY1037" s="197"/>
      <c r="CCZ1037" s="197"/>
      <c r="CDA1037" s="197"/>
      <c r="CDB1037" s="197"/>
      <c r="CDC1037" s="197"/>
      <c r="CDD1037" s="197"/>
      <c r="CDE1037" s="197"/>
      <c r="CDF1037" s="197"/>
      <c r="CDG1037" s="197"/>
      <c r="CDH1037" s="197"/>
      <c r="CDI1037" s="197"/>
      <c r="CDJ1037" s="197"/>
      <c r="CDK1037" s="197"/>
      <c r="CDL1037" s="197"/>
      <c r="CDM1037" s="197"/>
      <c r="CDN1037" s="197"/>
      <c r="CDO1037" s="197"/>
      <c r="CDP1037" s="197"/>
      <c r="CDQ1037" s="197"/>
      <c r="CDR1037" s="197"/>
      <c r="CDS1037" s="197"/>
      <c r="CDT1037" s="197"/>
      <c r="CDU1037" s="197"/>
      <c r="CDV1037" s="197"/>
      <c r="CDW1037" s="197"/>
      <c r="CDX1037" s="197"/>
      <c r="CDY1037" s="197"/>
      <c r="CDZ1037" s="197"/>
      <c r="CEA1037" s="197"/>
      <c r="CEB1037" s="197"/>
      <c r="CEC1037" s="197"/>
      <c r="CED1037" s="197"/>
      <c r="CEE1037" s="197"/>
      <c r="CEF1037" s="197"/>
      <c r="CEG1037" s="197"/>
      <c r="CEH1037" s="197"/>
      <c r="CEI1037" s="197"/>
      <c r="CEJ1037" s="197"/>
      <c r="CEK1037" s="197"/>
      <c r="CEL1037" s="197"/>
      <c r="CEM1037" s="197"/>
      <c r="CEN1037" s="197"/>
      <c r="CEO1037" s="197"/>
      <c r="CEP1037" s="197"/>
      <c r="CEQ1037" s="197"/>
      <c r="CER1037" s="197"/>
      <c r="CES1037" s="197"/>
      <c r="CET1037" s="197"/>
      <c r="CEU1037" s="197"/>
      <c r="CEV1037" s="197"/>
      <c r="CEW1037" s="197"/>
      <c r="CEX1037" s="197"/>
      <c r="CEY1037" s="197"/>
      <c r="CEZ1037" s="197"/>
      <c r="CFA1037" s="197"/>
      <c r="CFB1037" s="197"/>
      <c r="CFC1037" s="197"/>
      <c r="CFD1037" s="197"/>
      <c r="CFE1037" s="197"/>
      <c r="CFF1037" s="197"/>
      <c r="CFG1037" s="197"/>
      <c r="CFH1037" s="197"/>
      <c r="CFI1037" s="197"/>
      <c r="CFJ1037" s="197"/>
      <c r="CFK1037" s="197"/>
      <c r="CFL1037" s="197"/>
      <c r="CFM1037" s="197"/>
      <c r="CFN1037" s="197"/>
      <c r="CFO1037" s="197"/>
      <c r="CFP1037" s="197"/>
      <c r="CFQ1037" s="197"/>
      <c r="CFR1037" s="197"/>
      <c r="CFS1037" s="197"/>
      <c r="CFT1037" s="197"/>
      <c r="CFU1037" s="197"/>
      <c r="CFV1037" s="197"/>
      <c r="CFW1037" s="197"/>
      <c r="CFX1037" s="197"/>
      <c r="CFY1037" s="197"/>
      <c r="CFZ1037" s="197"/>
      <c r="CGA1037" s="197"/>
      <c r="CGB1037" s="197"/>
      <c r="CGC1037" s="197"/>
      <c r="CGD1037" s="197"/>
      <c r="CGE1037" s="197"/>
      <c r="CGF1037" s="197"/>
      <c r="CGG1037" s="197"/>
      <c r="CGH1037" s="197"/>
      <c r="CGI1037" s="197"/>
      <c r="CGJ1037" s="197"/>
      <c r="CGK1037" s="197"/>
      <c r="CGL1037" s="197"/>
      <c r="CGM1037" s="197"/>
      <c r="CGN1037" s="197"/>
      <c r="CGO1037" s="197"/>
      <c r="CGP1037" s="197"/>
      <c r="CGQ1037" s="197"/>
      <c r="CGR1037" s="197"/>
      <c r="CGS1037" s="197"/>
      <c r="CGT1037" s="197"/>
      <c r="CGU1037" s="197"/>
      <c r="CGV1037" s="197"/>
      <c r="CGW1037" s="197"/>
      <c r="CGX1037" s="197"/>
      <c r="CGY1037" s="197"/>
      <c r="CGZ1037" s="197"/>
      <c r="CHA1037" s="197"/>
      <c r="CHB1037" s="197"/>
      <c r="CHC1037" s="197"/>
      <c r="CHD1037" s="197"/>
      <c r="CHE1037" s="197"/>
      <c r="CHF1037" s="197"/>
      <c r="CHG1037" s="197"/>
      <c r="CHH1037" s="197"/>
      <c r="CHI1037" s="197"/>
      <c r="CHJ1037" s="197"/>
      <c r="CHK1037" s="197"/>
      <c r="CHL1037" s="197"/>
      <c r="CHM1037" s="197"/>
      <c r="CHN1037" s="197"/>
      <c r="CHO1037" s="197"/>
      <c r="CHP1037" s="197"/>
      <c r="CHQ1037" s="197"/>
      <c r="CHR1037" s="197"/>
      <c r="CHS1037" s="197"/>
      <c r="CHT1037" s="197"/>
      <c r="CHU1037" s="197"/>
      <c r="CHV1037" s="197"/>
      <c r="CHW1037" s="197"/>
      <c r="CHX1037" s="197"/>
      <c r="CHY1037" s="197"/>
      <c r="CHZ1037" s="197"/>
      <c r="CIA1037" s="197"/>
      <c r="CIB1037" s="197"/>
      <c r="CIC1037" s="197"/>
      <c r="CID1037" s="197"/>
      <c r="CIE1037" s="197"/>
      <c r="CIF1037" s="197"/>
      <c r="CIG1037" s="197"/>
      <c r="CIH1037" s="197"/>
      <c r="CII1037" s="197"/>
      <c r="CIJ1037" s="197"/>
      <c r="CIK1037" s="197"/>
      <c r="CIL1037" s="197"/>
      <c r="CIM1037" s="197"/>
      <c r="CIN1037" s="197"/>
      <c r="CIO1037" s="197"/>
      <c r="CIP1037" s="197"/>
      <c r="CIQ1037" s="197"/>
      <c r="CIR1037" s="197"/>
      <c r="CIS1037" s="197"/>
      <c r="CIT1037" s="197"/>
      <c r="CIU1037" s="197"/>
      <c r="CIV1037" s="197"/>
      <c r="CIW1037" s="197"/>
      <c r="CIX1037" s="197"/>
      <c r="CIY1037" s="197"/>
      <c r="CIZ1037" s="197"/>
      <c r="CJA1037" s="197"/>
      <c r="CJB1037" s="197"/>
      <c r="CJC1037" s="197"/>
      <c r="CJD1037" s="197"/>
      <c r="CJE1037" s="197"/>
      <c r="CJF1037" s="197"/>
      <c r="CJG1037" s="197"/>
      <c r="CJH1037" s="197"/>
      <c r="CJI1037" s="197"/>
      <c r="CJJ1037" s="197"/>
      <c r="CJK1037" s="197"/>
      <c r="CJL1037" s="197"/>
      <c r="CJM1037" s="197"/>
      <c r="CJN1037" s="197"/>
      <c r="CJO1037" s="197"/>
      <c r="CJP1037" s="197"/>
      <c r="CJQ1037" s="197"/>
      <c r="CJR1037" s="197"/>
      <c r="CJS1037" s="197"/>
      <c r="CJT1037" s="197"/>
      <c r="CJU1037" s="197"/>
      <c r="CJV1037" s="197"/>
      <c r="CJW1037" s="197"/>
      <c r="CJX1037" s="197"/>
      <c r="CJY1037" s="197"/>
      <c r="CJZ1037" s="197"/>
      <c r="CKA1037" s="197"/>
      <c r="CKB1037" s="197"/>
      <c r="CKC1037" s="197"/>
      <c r="CKD1037" s="197"/>
      <c r="CKE1037" s="197"/>
      <c r="CKF1037" s="197"/>
      <c r="CKG1037" s="197"/>
      <c r="CKH1037" s="197"/>
      <c r="CKI1037" s="197"/>
      <c r="CKJ1037" s="197"/>
      <c r="CKK1037" s="197"/>
      <c r="CKL1037" s="197"/>
      <c r="CKM1037" s="197"/>
      <c r="CKN1037" s="197"/>
      <c r="CKO1037" s="197"/>
      <c r="CKP1037" s="197"/>
      <c r="CKQ1037" s="197"/>
      <c r="CKR1037" s="197"/>
      <c r="CKS1037" s="197"/>
      <c r="CKT1037" s="197"/>
      <c r="CKU1037" s="197"/>
      <c r="CKV1037" s="197"/>
      <c r="CKW1037" s="197"/>
      <c r="CKX1037" s="197"/>
      <c r="CKY1037" s="197"/>
      <c r="CKZ1037" s="197"/>
      <c r="CLA1037" s="197"/>
      <c r="CLB1037" s="197"/>
      <c r="CLC1037" s="197"/>
      <c r="CLD1037" s="197"/>
      <c r="CLE1037" s="197"/>
      <c r="CLF1037" s="197"/>
      <c r="CLG1037" s="197"/>
      <c r="CLH1037" s="197"/>
      <c r="CLI1037" s="197"/>
      <c r="CLJ1037" s="197"/>
      <c r="CLK1037" s="197"/>
      <c r="CLL1037" s="197"/>
      <c r="CLM1037" s="197"/>
      <c r="CLN1037" s="197"/>
      <c r="CLO1037" s="197"/>
      <c r="CLP1037" s="197"/>
      <c r="CLQ1037" s="197"/>
      <c r="CLR1037" s="197"/>
      <c r="CLS1037" s="197"/>
      <c r="CLT1037" s="197"/>
      <c r="CLU1037" s="197"/>
      <c r="CLV1037" s="197"/>
      <c r="CLW1037" s="197"/>
      <c r="CLX1037" s="197"/>
      <c r="CLY1037" s="197"/>
      <c r="CLZ1037" s="197"/>
      <c r="CMA1037" s="197"/>
      <c r="CMB1037" s="197"/>
      <c r="CMC1037" s="197"/>
      <c r="CMD1037" s="197"/>
      <c r="CME1037" s="197"/>
      <c r="CMF1037" s="197"/>
      <c r="CMG1037" s="197"/>
      <c r="CMH1037" s="197"/>
      <c r="CMI1037" s="197"/>
      <c r="CMJ1037" s="197"/>
      <c r="CMK1037" s="197"/>
      <c r="CML1037" s="197"/>
      <c r="CMM1037" s="197"/>
      <c r="CMN1037" s="197"/>
      <c r="CMO1037" s="197"/>
      <c r="CMP1037" s="197"/>
      <c r="CMQ1037" s="197"/>
      <c r="CMR1037" s="197"/>
      <c r="CMS1037" s="197"/>
      <c r="CMT1037" s="197"/>
      <c r="CMU1037" s="197"/>
      <c r="CMV1037" s="197"/>
      <c r="CMW1037" s="197"/>
      <c r="CMX1037" s="197"/>
      <c r="CMY1037" s="197"/>
      <c r="CMZ1037" s="197"/>
      <c r="CNA1037" s="197"/>
      <c r="CNB1037" s="197"/>
      <c r="CNC1037" s="197"/>
      <c r="CND1037" s="197"/>
      <c r="CNE1037" s="197"/>
      <c r="CNF1037" s="197"/>
      <c r="CNG1037" s="197"/>
      <c r="CNH1037" s="197"/>
      <c r="CNI1037" s="197"/>
      <c r="CNJ1037" s="197"/>
      <c r="CNK1037" s="197"/>
      <c r="CNL1037" s="197"/>
      <c r="CNM1037" s="197"/>
      <c r="CNN1037" s="197"/>
      <c r="CNO1037" s="197"/>
      <c r="CNP1037" s="197"/>
      <c r="CNQ1037" s="197"/>
      <c r="CNR1037" s="197"/>
      <c r="CNS1037" s="197"/>
      <c r="CNT1037" s="197"/>
      <c r="CNU1037" s="197"/>
      <c r="CNV1037" s="197"/>
      <c r="CNW1037" s="197"/>
      <c r="CNX1037" s="197"/>
      <c r="CNY1037" s="197"/>
      <c r="CNZ1037" s="197"/>
      <c r="COA1037" s="197"/>
      <c r="COB1037" s="197"/>
      <c r="COC1037" s="197"/>
      <c r="COD1037" s="197"/>
      <c r="COE1037" s="197"/>
      <c r="COF1037" s="197"/>
      <c r="COG1037" s="197"/>
      <c r="COH1037" s="197"/>
      <c r="COI1037" s="197"/>
      <c r="COJ1037" s="197"/>
      <c r="COK1037" s="197"/>
      <c r="COL1037" s="197"/>
      <c r="COM1037" s="197"/>
      <c r="CON1037" s="197"/>
      <c r="COO1037" s="197"/>
      <c r="COP1037" s="197"/>
      <c r="COQ1037" s="197"/>
      <c r="COR1037" s="197"/>
      <c r="COS1037" s="197"/>
      <c r="COT1037" s="197"/>
      <c r="COU1037" s="197"/>
      <c r="COV1037" s="197"/>
      <c r="COW1037" s="197"/>
      <c r="COX1037" s="197"/>
      <c r="COY1037" s="197"/>
      <c r="COZ1037" s="197"/>
      <c r="CPA1037" s="197"/>
      <c r="CPB1037" s="197"/>
      <c r="CPC1037" s="197"/>
      <c r="CPD1037" s="197"/>
      <c r="CPE1037" s="197"/>
      <c r="CPF1037" s="197"/>
      <c r="CPG1037" s="197"/>
      <c r="CPH1037" s="197"/>
      <c r="CPI1037" s="197"/>
      <c r="CPJ1037" s="197"/>
      <c r="CPK1037" s="197"/>
      <c r="CPL1037" s="197"/>
      <c r="CPM1037" s="197"/>
      <c r="CPN1037" s="197"/>
      <c r="CPO1037" s="197"/>
      <c r="CPP1037" s="197"/>
      <c r="CPQ1037" s="197"/>
      <c r="CPR1037" s="197"/>
      <c r="CPS1037" s="197"/>
      <c r="CPT1037" s="197"/>
      <c r="CPU1037" s="197"/>
      <c r="CPV1037" s="197"/>
      <c r="CPW1037" s="197"/>
      <c r="CPX1037" s="197"/>
      <c r="CPY1037" s="197"/>
      <c r="CPZ1037" s="197"/>
      <c r="CQA1037" s="197"/>
      <c r="CQB1037" s="197"/>
      <c r="CQC1037" s="197"/>
      <c r="CQD1037" s="197"/>
      <c r="CQE1037" s="197"/>
      <c r="CQF1037" s="197"/>
      <c r="CQG1037" s="197"/>
      <c r="CQH1037" s="197"/>
      <c r="CQI1037" s="197"/>
      <c r="CQJ1037" s="197"/>
      <c r="CQK1037" s="197"/>
      <c r="CQL1037" s="197"/>
      <c r="CQM1037" s="197"/>
      <c r="CQN1037" s="197"/>
      <c r="CQO1037" s="197"/>
      <c r="CQP1037" s="197"/>
      <c r="CQQ1037" s="197"/>
      <c r="CQR1037" s="197"/>
      <c r="CQS1037" s="197"/>
      <c r="CQT1037" s="197"/>
      <c r="CQU1037" s="197"/>
      <c r="CQV1037" s="197"/>
      <c r="CQW1037" s="197"/>
      <c r="CQX1037" s="197"/>
      <c r="CQY1037" s="197"/>
      <c r="CQZ1037" s="197"/>
      <c r="CRA1037" s="197"/>
      <c r="CRB1037" s="197"/>
      <c r="CRC1037" s="197"/>
      <c r="CRD1037" s="197"/>
      <c r="CRE1037" s="197"/>
      <c r="CRF1037" s="197"/>
      <c r="CRG1037" s="197"/>
      <c r="CRH1037" s="197"/>
      <c r="CRI1037" s="197"/>
      <c r="CRJ1037" s="197"/>
      <c r="CRK1037" s="197"/>
      <c r="CRL1037" s="197"/>
      <c r="CRM1037" s="197"/>
      <c r="CRN1037" s="197"/>
      <c r="CRO1037" s="197"/>
      <c r="CRP1037" s="197"/>
      <c r="CRQ1037" s="197"/>
      <c r="CRR1037" s="197"/>
      <c r="CRS1037" s="197"/>
      <c r="CRT1037" s="197"/>
      <c r="CRU1037" s="197"/>
      <c r="CRV1037" s="197"/>
      <c r="CRW1037" s="197"/>
      <c r="CRX1037" s="197"/>
      <c r="CRY1037" s="197"/>
      <c r="CRZ1037" s="197"/>
      <c r="CSA1037" s="197"/>
      <c r="CSB1037" s="197"/>
      <c r="CSC1037" s="197"/>
      <c r="CSD1037" s="197"/>
      <c r="CSE1037" s="197"/>
      <c r="CSF1037" s="197"/>
      <c r="CSG1037" s="197"/>
      <c r="CSH1037" s="197"/>
      <c r="CSI1037" s="197"/>
      <c r="CSJ1037" s="197"/>
      <c r="CSK1037" s="197"/>
      <c r="CSL1037" s="197"/>
      <c r="CSM1037" s="197"/>
      <c r="CSN1037" s="197"/>
      <c r="CSO1037" s="197"/>
      <c r="CSP1037" s="197"/>
      <c r="CSQ1037" s="197"/>
      <c r="CSR1037" s="197"/>
      <c r="CSS1037" s="197"/>
      <c r="CST1037" s="197"/>
      <c r="CSU1037" s="197"/>
      <c r="CSV1037" s="197"/>
      <c r="CSW1037" s="197"/>
      <c r="CSX1037" s="197"/>
      <c r="CSY1037" s="197"/>
      <c r="CSZ1037" s="197"/>
      <c r="CTA1037" s="197"/>
      <c r="CTB1037" s="197"/>
      <c r="CTC1037" s="197"/>
      <c r="CTD1037" s="197"/>
      <c r="CTE1037" s="197"/>
      <c r="CTF1037" s="197"/>
      <c r="CTG1037" s="197"/>
      <c r="CTH1037" s="197"/>
      <c r="CTI1037" s="197"/>
      <c r="CTJ1037" s="197"/>
      <c r="CTK1037" s="197"/>
      <c r="CTL1037" s="197"/>
      <c r="CTM1037" s="197"/>
      <c r="CTN1037" s="197"/>
      <c r="CTO1037" s="197"/>
      <c r="CTP1037" s="197"/>
      <c r="CTQ1037" s="197"/>
      <c r="CTR1037" s="197"/>
      <c r="CTS1037" s="197"/>
      <c r="CTT1037" s="197"/>
      <c r="CTU1037" s="197"/>
      <c r="CTV1037" s="197"/>
      <c r="CTW1037" s="197"/>
      <c r="CTX1037" s="197"/>
      <c r="CTY1037" s="197"/>
      <c r="CTZ1037" s="197"/>
      <c r="CUA1037" s="197"/>
      <c r="CUB1037" s="197"/>
      <c r="CUC1037" s="197"/>
      <c r="CUD1037" s="197"/>
      <c r="CUE1037" s="197"/>
      <c r="CUF1037" s="197"/>
      <c r="CUG1037" s="197"/>
      <c r="CUH1037" s="197"/>
      <c r="CUI1037" s="197"/>
      <c r="CUJ1037" s="197"/>
      <c r="CUK1037" s="197"/>
      <c r="CUL1037" s="197"/>
      <c r="CUM1037" s="197"/>
      <c r="CUN1037" s="197"/>
      <c r="CUO1037" s="197"/>
      <c r="CUP1037" s="197"/>
      <c r="CUQ1037" s="197"/>
      <c r="CUR1037" s="197"/>
      <c r="CUS1037" s="197"/>
      <c r="CUT1037" s="197"/>
      <c r="CUU1037" s="197"/>
      <c r="CUV1037" s="197"/>
      <c r="CUW1037" s="197"/>
      <c r="CUX1037" s="197"/>
      <c r="CUY1037" s="197"/>
      <c r="CUZ1037" s="197"/>
      <c r="CVA1037" s="197"/>
      <c r="CVB1037" s="197"/>
      <c r="CVC1037" s="197"/>
      <c r="CVD1037" s="197"/>
      <c r="CVE1037" s="197"/>
      <c r="CVF1037" s="197"/>
      <c r="CVG1037" s="197"/>
      <c r="CVH1037" s="197"/>
      <c r="CVI1037" s="197"/>
      <c r="CVJ1037" s="197"/>
      <c r="CVK1037" s="197"/>
      <c r="CVL1037" s="197"/>
      <c r="CVM1037" s="197"/>
      <c r="CVN1037" s="197"/>
      <c r="CVO1037" s="197"/>
      <c r="CVP1037" s="197"/>
      <c r="CVQ1037" s="197"/>
      <c r="CVR1037" s="197"/>
      <c r="CVS1037" s="197"/>
      <c r="CVT1037" s="197"/>
      <c r="CVU1037" s="197"/>
      <c r="CVV1037" s="197"/>
      <c r="CVW1037" s="197"/>
      <c r="CVX1037" s="197"/>
      <c r="CVY1037" s="197"/>
      <c r="CVZ1037" s="197"/>
      <c r="CWA1037" s="197"/>
      <c r="CWB1037" s="197"/>
      <c r="CWC1037" s="197"/>
      <c r="CWD1037" s="197"/>
      <c r="CWE1037" s="197"/>
      <c r="CWF1037" s="197"/>
      <c r="CWG1037" s="197"/>
      <c r="CWH1037" s="197"/>
      <c r="CWI1037" s="197"/>
      <c r="CWJ1037" s="197"/>
      <c r="CWK1037" s="197"/>
      <c r="CWL1037" s="197"/>
      <c r="CWM1037" s="197"/>
      <c r="CWN1037" s="197"/>
      <c r="CWO1037" s="197"/>
      <c r="CWP1037" s="197"/>
      <c r="CWQ1037" s="197"/>
      <c r="CWR1037" s="197"/>
      <c r="CWS1037" s="197"/>
      <c r="CWT1037" s="197"/>
      <c r="CWU1037" s="197"/>
      <c r="CWV1037" s="197"/>
      <c r="CWW1037" s="197"/>
      <c r="CWX1037" s="197"/>
      <c r="CWY1037" s="197"/>
      <c r="CWZ1037" s="197"/>
      <c r="CXA1037" s="197"/>
      <c r="CXB1037" s="197"/>
      <c r="CXC1037" s="197"/>
      <c r="CXD1037" s="197"/>
      <c r="CXE1037" s="197"/>
      <c r="CXF1037" s="197"/>
      <c r="CXG1037" s="197"/>
      <c r="CXH1037" s="197"/>
      <c r="CXI1037" s="197"/>
      <c r="CXJ1037" s="197"/>
      <c r="CXK1037" s="197"/>
      <c r="CXL1037" s="197"/>
      <c r="CXM1037" s="197"/>
      <c r="CXN1037" s="197"/>
      <c r="CXO1037" s="197"/>
      <c r="CXP1037" s="197"/>
      <c r="CXQ1037" s="197"/>
      <c r="CXR1037" s="197"/>
      <c r="CXS1037" s="197"/>
      <c r="CXT1037" s="197"/>
      <c r="CXU1037" s="197"/>
      <c r="CXV1037" s="197"/>
      <c r="CXW1037" s="197"/>
      <c r="CXX1037" s="197"/>
      <c r="CXY1037" s="197"/>
      <c r="CXZ1037" s="197"/>
      <c r="CYA1037" s="197"/>
      <c r="CYB1037" s="197"/>
      <c r="CYC1037" s="197"/>
      <c r="CYD1037" s="197"/>
      <c r="CYE1037" s="197"/>
      <c r="CYF1037" s="197"/>
      <c r="CYG1037" s="197"/>
      <c r="CYH1037" s="197"/>
      <c r="CYI1037" s="197"/>
      <c r="CYJ1037" s="197"/>
      <c r="CYK1037" s="197"/>
      <c r="CYL1037" s="197"/>
      <c r="CYM1037" s="197"/>
      <c r="CYN1037" s="197"/>
      <c r="CYO1037" s="197"/>
      <c r="CYP1037" s="197"/>
      <c r="CYQ1037" s="197"/>
      <c r="CYR1037" s="197"/>
      <c r="CYS1037" s="197"/>
      <c r="CYT1037" s="197"/>
      <c r="CYU1037" s="197"/>
      <c r="CYV1037" s="197"/>
      <c r="CYW1037" s="197"/>
      <c r="CYX1037" s="197"/>
      <c r="CYY1037" s="197"/>
      <c r="CYZ1037" s="197"/>
      <c r="CZA1037" s="197"/>
      <c r="CZB1037" s="197"/>
      <c r="CZC1037" s="197"/>
      <c r="CZD1037" s="197"/>
      <c r="CZE1037" s="197"/>
      <c r="CZF1037" s="197"/>
      <c r="CZG1037" s="197"/>
      <c r="CZH1037" s="197"/>
      <c r="CZI1037" s="197"/>
      <c r="CZJ1037" s="197"/>
      <c r="CZK1037" s="197"/>
      <c r="CZL1037" s="197"/>
      <c r="CZM1037" s="197"/>
      <c r="CZN1037" s="197"/>
      <c r="CZO1037" s="197"/>
      <c r="CZP1037" s="197"/>
      <c r="CZQ1037" s="197"/>
      <c r="CZR1037" s="197"/>
      <c r="CZS1037" s="197"/>
      <c r="CZT1037" s="197"/>
      <c r="CZU1037" s="197"/>
      <c r="CZV1037" s="197"/>
      <c r="CZW1037" s="197"/>
      <c r="CZX1037" s="197"/>
      <c r="CZY1037" s="197"/>
      <c r="CZZ1037" s="197"/>
      <c r="DAA1037" s="197"/>
      <c r="DAB1037" s="197"/>
      <c r="DAC1037" s="197"/>
      <c r="DAD1037" s="197"/>
      <c r="DAE1037" s="197"/>
      <c r="DAF1037" s="197"/>
      <c r="DAG1037" s="197"/>
      <c r="DAH1037" s="197"/>
      <c r="DAI1037" s="197"/>
      <c r="DAJ1037" s="197"/>
      <c r="DAK1037" s="197"/>
      <c r="DAL1037" s="197"/>
      <c r="DAM1037" s="197"/>
      <c r="DAN1037" s="197"/>
      <c r="DAO1037" s="197"/>
      <c r="DAP1037" s="197"/>
      <c r="DAQ1037" s="197"/>
      <c r="DAR1037" s="197"/>
      <c r="DAS1037" s="197"/>
      <c r="DAT1037" s="197"/>
      <c r="DAU1037" s="197"/>
      <c r="DAV1037" s="197"/>
      <c r="DAW1037" s="197"/>
      <c r="DAX1037" s="197"/>
      <c r="DAY1037" s="197"/>
      <c r="DAZ1037" s="197"/>
      <c r="DBA1037" s="197"/>
      <c r="DBB1037" s="197"/>
      <c r="DBC1037" s="197"/>
      <c r="DBD1037" s="197"/>
      <c r="DBE1037" s="197"/>
      <c r="DBF1037" s="197"/>
      <c r="DBG1037" s="197"/>
      <c r="DBH1037" s="197"/>
      <c r="DBI1037" s="197"/>
      <c r="DBJ1037" s="197"/>
      <c r="DBK1037" s="197"/>
      <c r="DBL1037" s="197"/>
      <c r="DBM1037" s="197"/>
      <c r="DBN1037" s="197"/>
      <c r="DBO1037" s="197"/>
      <c r="DBP1037" s="197"/>
      <c r="DBQ1037" s="197"/>
      <c r="DBR1037" s="197"/>
      <c r="DBS1037" s="197"/>
      <c r="DBT1037" s="197"/>
      <c r="DBU1037" s="197"/>
      <c r="DBV1037" s="197"/>
      <c r="DBW1037" s="197"/>
      <c r="DBX1037" s="197"/>
      <c r="DBY1037" s="197"/>
      <c r="DBZ1037" s="197"/>
      <c r="DCA1037" s="197"/>
      <c r="DCB1037" s="197"/>
      <c r="DCC1037" s="197"/>
      <c r="DCD1037" s="197"/>
      <c r="DCE1037" s="197"/>
      <c r="DCF1037" s="197"/>
      <c r="DCG1037" s="197"/>
      <c r="DCH1037" s="197"/>
      <c r="DCI1037" s="197"/>
      <c r="DCJ1037" s="197"/>
      <c r="DCK1037" s="197"/>
      <c r="DCL1037" s="197"/>
      <c r="DCM1037" s="197"/>
      <c r="DCN1037" s="197"/>
      <c r="DCO1037" s="197"/>
      <c r="DCP1037" s="197"/>
      <c r="DCQ1037" s="197"/>
      <c r="DCR1037" s="197"/>
      <c r="DCS1037" s="197"/>
      <c r="DCT1037" s="197"/>
      <c r="DCU1037" s="197"/>
      <c r="DCV1037" s="197"/>
      <c r="DCW1037" s="197"/>
      <c r="DCX1037" s="197"/>
      <c r="DCY1037" s="197"/>
      <c r="DCZ1037" s="197"/>
      <c r="DDA1037" s="197"/>
      <c r="DDB1037" s="197"/>
      <c r="DDC1037" s="197"/>
      <c r="DDD1037" s="197"/>
      <c r="DDE1037" s="197"/>
      <c r="DDF1037" s="197"/>
      <c r="DDG1037" s="197"/>
      <c r="DDH1037" s="197"/>
      <c r="DDI1037" s="197"/>
      <c r="DDJ1037" s="197"/>
      <c r="DDK1037" s="197"/>
      <c r="DDL1037" s="197"/>
      <c r="DDM1037" s="197"/>
      <c r="DDN1037" s="197"/>
      <c r="DDO1037" s="197"/>
      <c r="DDP1037" s="197"/>
      <c r="DDQ1037" s="197"/>
      <c r="DDR1037" s="197"/>
      <c r="DDS1037" s="197"/>
      <c r="DDT1037" s="197"/>
      <c r="DDU1037" s="197"/>
      <c r="DDV1037" s="197"/>
      <c r="DDW1037" s="197"/>
      <c r="DDX1037" s="197"/>
      <c r="DDY1037" s="197"/>
      <c r="DDZ1037" s="197"/>
      <c r="DEA1037" s="197"/>
      <c r="DEB1037" s="197"/>
      <c r="DEC1037" s="197"/>
      <c r="DED1037" s="197"/>
      <c r="DEE1037" s="197"/>
      <c r="DEF1037" s="197"/>
      <c r="DEG1037" s="197"/>
      <c r="DEH1037" s="197"/>
      <c r="DEI1037" s="197"/>
      <c r="DEJ1037" s="197"/>
      <c r="DEK1037" s="197"/>
      <c r="DEL1037" s="197"/>
      <c r="DEM1037" s="197"/>
      <c r="DEN1037" s="197"/>
      <c r="DEO1037" s="197"/>
      <c r="DEP1037" s="197"/>
      <c r="DEQ1037" s="197"/>
      <c r="DER1037" s="197"/>
      <c r="DES1037" s="197"/>
      <c r="DET1037" s="197"/>
      <c r="DEU1037" s="197"/>
      <c r="DEV1037" s="197"/>
      <c r="DEW1037" s="197"/>
      <c r="DEX1037" s="197"/>
      <c r="DEY1037" s="197"/>
      <c r="DEZ1037" s="197"/>
      <c r="DFA1037" s="197"/>
      <c r="DFB1037" s="197"/>
      <c r="DFC1037" s="197"/>
      <c r="DFD1037" s="197"/>
      <c r="DFE1037" s="197"/>
      <c r="DFF1037" s="197"/>
      <c r="DFG1037" s="197"/>
      <c r="DFH1037" s="197"/>
      <c r="DFI1037" s="197"/>
      <c r="DFJ1037" s="197"/>
      <c r="DFK1037" s="197"/>
      <c r="DFL1037" s="197"/>
      <c r="DFM1037" s="197"/>
      <c r="DFN1037" s="197"/>
      <c r="DFO1037" s="197"/>
      <c r="DFP1037" s="197"/>
      <c r="DFQ1037" s="197"/>
      <c r="DFR1037" s="197"/>
      <c r="DFS1037" s="197"/>
      <c r="DFT1037" s="197"/>
      <c r="DFU1037" s="197"/>
      <c r="DFV1037" s="197"/>
      <c r="DFW1037" s="197"/>
      <c r="DFX1037" s="197"/>
      <c r="DFY1037" s="197"/>
      <c r="DFZ1037" s="197"/>
      <c r="DGA1037" s="197"/>
      <c r="DGB1037" s="197"/>
      <c r="DGC1037" s="197"/>
      <c r="DGD1037" s="197"/>
      <c r="DGE1037" s="197"/>
      <c r="DGF1037" s="197"/>
      <c r="DGG1037" s="197"/>
      <c r="DGH1037" s="197"/>
      <c r="DGI1037" s="197"/>
      <c r="DGJ1037" s="197"/>
      <c r="DGK1037" s="197"/>
      <c r="DGL1037" s="197"/>
      <c r="DGM1037" s="197"/>
      <c r="DGN1037" s="197"/>
      <c r="DGO1037" s="197"/>
      <c r="DGP1037" s="197"/>
      <c r="DGQ1037" s="197"/>
      <c r="DGR1037" s="197"/>
      <c r="DGS1037" s="197"/>
      <c r="DGT1037" s="197"/>
      <c r="DGU1037" s="197"/>
      <c r="DGV1037" s="197"/>
      <c r="DGW1037" s="197"/>
      <c r="DGX1037" s="197"/>
      <c r="DGY1037" s="197"/>
      <c r="DGZ1037" s="197"/>
      <c r="DHA1037" s="197"/>
      <c r="DHB1037" s="197"/>
      <c r="DHC1037" s="197"/>
      <c r="DHD1037" s="197"/>
      <c r="DHE1037" s="197"/>
      <c r="DHF1037" s="197"/>
      <c r="DHG1037" s="197"/>
      <c r="DHH1037" s="197"/>
      <c r="DHI1037" s="197"/>
      <c r="DHJ1037" s="197"/>
      <c r="DHK1037" s="197"/>
      <c r="DHL1037" s="197"/>
      <c r="DHM1037" s="197"/>
      <c r="DHN1037" s="197"/>
      <c r="DHO1037" s="197"/>
      <c r="DHP1037" s="197"/>
      <c r="DHQ1037" s="197"/>
      <c r="DHR1037" s="197"/>
      <c r="DHS1037" s="197"/>
      <c r="DHT1037" s="197"/>
      <c r="DHU1037" s="197"/>
      <c r="DHV1037" s="197"/>
      <c r="DHW1037" s="197"/>
      <c r="DHX1037" s="197"/>
      <c r="DHY1037" s="197"/>
      <c r="DHZ1037" s="197"/>
      <c r="DIA1037" s="197"/>
      <c r="DIB1037" s="197"/>
      <c r="DIC1037" s="197"/>
      <c r="DID1037" s="197"/>
      <c r="DIE1037" s="197"/>
      <c r="DIF1037" s="197"/>
      <c r="DIG1037" s="197"/>
      <c r="DIH1037" s="197"/>
      <c r="DII1037" s="197"/>
      <c r="DIJ1037" s="197"/>
      <c r="DIK1037" s="197"/>
      <c r="DIL1037" s="197"/>
      <c r="DIM1037" s="197"/>
      <c r="DIN1037" s="197"/>
      <c r="DIO1037" s="197"/>
      <c r="DIP1037" s="197"/>
      <c r="DIQ1037" s="197"/>
      <c r="DIR1037" s="197"/>
      <c r="DIS1037" s="197"/>
      <c r="DIT1037" s="197"/>
      <c r="DIU1037" s="197"/>
      <c r="DIV1037" s="197"/>
      <c r="DIW1037" s="197"/>
      <c r="DIX1037" s="197"/>
      <c r="DIY1037" s="197"/>
      <c r="DIZ1037" s="197"/>
      <c r="DJA1037" s="197"/>
      <c r="DJB1037" s="197"/>
      <c r="DJC1037" s="197"/>
      <c r="DJD1037" s="197"/>
      <c r="DJE1037" s="197"/>
      <c r="DJF1037" s="197"/>
      <c r="DJG1037" s="197"/>
      <c r="DJH1037" s="197"/>
      <c r="DJI1037" s="197"/>
      <c r="DJJ1037" s="197"/>
      <c r="DJK1037" s="197"/>
      <c r="DJL1037" s="197"/>
      <c r="DJM1037" s="197"/>
      <c r="DJN1037" s="197"/>
      <c r="DJO1037" s="197"/>
      <c r="DJP1037" s="197"/>
      <c r="DJQ1037" s="197"/>
      <c r="DJR1037" s="197"/>
      <c r="DJS1037" s="197"/>
      <c r="DJT1037" s="197"/>
      <c r="DJU1037" s="197"/>
      <c r="DJV1037" s="197"/>
      <c r="DJW1037" s="197"/>
      <c r="DJX1037" s="197"/>
      <c r="DJY1037" s="197"/>
      <c r="DJZ1037" s="197"/>
      <c r="DKA1037" s="197"/>
      <c r="DKB1037" s="197"/>
      <c r="DKC1037" s="197"/>
      <c r="DKD1037" s="197"/>
      <c r="DKE1037" s="197"/>
      <c r="DKF1037" s="197"/>
      <c r="DKG1037" s="197"/>
      <c r="DKH1037" s="197"/>
      <c r="DKI1037" s="197"/>
      <c r="DKJ1037" s="197"/>
      <c r="DKK1037" s="197"/>
      <c r="DKL1037" s="197"/>
      <c r="DKM1037" s="197"/>
      <c r="DKN1037" s="197"/>
      <c r="DKO1037" s="197"/>
      <c r="DKP1037" s="197"/>
      <c r="DKQ1037" s="197"/>
      <c r="DKR1037" s="197"/>
      <c r="DKS1037" s="197"/>
      <c r="DKT1037" s="197"/>
      <c r="DKU1037" s="197"/>
      <c r="DKV1037" s="197"/>
      <c r="DKW1037" s="197"/>
      <c r="DKX1037" s="197"/>
      <c r="DKY1037" s="197"/>
      <c r="DKZ1037" s="197"/>
      <c r="DLA1037" s="197"/>
      <c r="DLB1037" s="197"/>
      <c r="DLC1037" s="197"/>
      <c r="DLD1037" s="197"/>
      <c r="DLE1037" s="197"/>
      <c r="DLF1037" s="197"/>
      <c r="DLG1037" s="197"/>
      <c r="DLH1037" s="197"/>
      <c r="DLI1037" s="197"/>
      <c r="DLJ1037" s="197"/>
      <c r="DLK1037" s="197"/>
      <c r="DLL1037" s="197"/>
      <c r="DLM1037" s="197"/>
      <c r="DLN1037" s="197"/>
      <c r="DLO1037" s="197"/>
      <c r="DLP1037" s="197"/>
      <c r="DLQ1037" s="197"/>
      <c r="DLR1037" s="197"/>
      <c r="DLS1037" s="197"/>
      <c r="DLT1037" s="197"/>
      <c r="DLU1037" s="197"/>
      <c r="DLV1037" s="197"/>
      <c r="DLW1037" s="197"/>
      <c r="DLX1037" s="197"/>
      <c r="DLY1037" s="197"/>
      <c r="DLZ1037" s="197"/>
      <c r="DMA1037" s="197"/>
      <c r="DMB1037" s="197"/>
      <c r="DMC1037" s="197"/>
      <c r="DMD1037" s="197"/>
      <c r="DME1037" s="197"/>
      <c r="DMF1037" s="197"/>
      <c r="DMG1037" s="197"/>
      <c r="DMH1037" s="197"/>
      <c r="DMI1037" s="197"/>
      <c r="DMJ1037" s="197"/>
      <c r="DMK1037" s="197"/>
      <c r="DML1037" s="197"/>
      <c r="DMM1037" s="197"/>
      <c r="DMN1037" s="197"/>
      <c r="DMO1037" s="197"/>
      <c r="DMP1037" s="197"/>
      <c r="DMQ1037" s="197"/>
      <c r="DMR1037" s="197"/>
      <c r="DMS1037" s="197"/>
      <c r="DMT1037" s="197"/>
      <c r="DMU1037" s="197"/>
      <c r="DMV1037" s="197"/>
      <c r="DMW1037" s="197"/>
      <c r="DMX1037" s="197"/>
      <c r="DMY1037" s="197"/>
      <c r="DMZ1037" s="197"/>
      <c r="DNA1037" s="197"/>
      <c r="DNB1037" s="197"/>
      <c r="DNC1037" s="197"/>
      <c r="DND1037" s="197"/>
      <c r="DNE1037" s="197"/>
      <c r="DNF1037" s="197"/>
      <c r="DNG1037" s="197"/>
      <c r="DNH1037" s="197"/>
      <c r="DNI1037" s="197"/>
      <c r="DNJ1037" s="197"/>
      <c r="DNK1037" s="197"/>
      <c r="DNL1037" s="197"/>
      <c r="DNM1037" s="197"/>
      <c r="DNN1037" s="197"/>
      <c r="DNO1037" s="197"/>
      <c r="DNP1037" s="197"/>
      <c r="DNQ1037" s="197"/>
      <c r="DNR1037" s="197"/>
      <c r="DNS1037" s="197"/>
      <c r="DNT1037" s="197"/>
      <c r="DNU1037" s="197"/>
      <c r="DNV1037" s="197"/>
      <c r="DNW1037" s="197"/>
      <c r="DNX1037" s="197"/>
      <c r="DNY1037" s="197"/>
      <c r="DNZ1037" s="197"/>
      <c r="DOA1037" s="197"/>
      <c r="DOB1037" s="197"/>
      <c r="DOC1037" s="197"/>
      <c r="DOD1037" s="197"/>
      <c r="DOE1037" s="197"/>
      <c r="DOF1037" s="197"/>
      <c r="DOG1037" s="197"/>
      <c r="DOH1037" s="197"/>
      <c r="DOI1037" s="197"/>
      <c r="DOJ1037" s="197"/>
      <c r="DOK1037" s="197"/>
      <c r="DOL1037" s="197"/>
      <c r="DOM1037" s="197"/>
      <c r="DON1037" s="197"/>
      <c r="DOO1037" s="197"/>
      <c r="DOP1037" s="197"/>
      <c r="DOQ1037" s="197"/>
      <c r="DOR1037" s="197"/>
      <c r="DOS1037" s="197"/>
      <c r="DOT1037" s="197"/>
      <c r="DOU1037" s="197"/>
      <c r="DOV1037" s="197"/>
      <c r="DOW1037" s="197"/>
      <c r="DOX1037" s="197"/>
      <c r="DOY1037" s="197"/>
      <c r="DOZ1037" s="197"/>
      <c r="DPA1037" s="197"/>
      <c r="DPB1037" s="197"/>
      <c r="DPC1037" s="197"/>
      <c r="DPD1037" s="197"/>
      <c r="DPE1037" s="197"/>
      <c r="DPF1037" s="197"/>
      <c r="DPG1037" s="197"/>
      <c r="DPH1037" s="197"/>
      <c r="DPI1037" s="197"/>
      <c r="DPJ1037" s="197"/>
      <c r="DPK1037" s="197"/>
      <c r="DPL1037" s="197"/>
      <c r="DPM1037" s="197"/>
      <c r="DPN1037" s="197"/>
      <c r="DPO1037" s="197"/>
      <c r="DPP1037" s="197"/>
      <c r="DPQ1037" s="197"/>
      <c r="DPR1037" s="197"/>
      <c r="DPS1037" s="197"/>
      <c r="DPT1037" s="197"/>
      <c r="DPU1037" s="197"/>
      <c r="DPV1037" s="197"/>
      <c r="DPW1037" s="197"/>
      <c r="DPX1037" s="197"/>
      <c r="DPY1037" s="197"/>
      <c r="DPZ1037" s="197"/>
      <c r="DQA1037" s="197"/>
      <c r="DQB1037" s="197"/>
      <c r="DQC1037" s="197"/>
      <c r="DQD1037" s="197"/>
      <c r="DQE1037" s="197"/>
      <c r="DQF1037" s="197"/>
      <c r="DQG1037" s="197"/>
      <c r="DQH1037" s="197"/>
      <c r="DQI1037" s="197"/>
      <c r="DQJ1037" s="197"/>
      <c r="DQK1037" s="197"/>
      <c r="DQL1037" s="197"/>
      <c r="DQM1037" s="197"/>
      <c r="DQN1037" s="197"/>
      <c r="DQO1037" s="197"/>
      <c r="DQP1037" s="197"/>
      <c r="DQQ1037" s="197"/>
      <c r="DQR1037" s="197"/>
      <c r="DQS1037" s="197"/>
      <c r="DQT1037" s="197"/>
      <c r="DQU1037" s="197"/>
      <c r="DQV1037" s="197"/>
      <c r="DQW1037" s="197"/>
      <c r="DQX1037" s="197"/>
      <c r="DQY1037" s="197"/>
      <c r="DQZ1037" s="197"/>
      <c r="DRA1037" s="197"/>
      <c r="DRB1037" s="197"/>
      <c r="DRC1037" s="197"/>
      <c r="DRD1037" s="197"/>
      <c r="DRE1037" s="197"/>
      <c r="DRF1037" s="197"/>
      <c r="DRG1037" s="197"/>
      <c r="DRH1037" s="197"/>
      <c r="DRI1037" s="197"/>
      <c r="DRJ1037" s="197"/>
      <c r="DRK1037" s="197"/>
      <c r="DRL1037" s="197"/>
      <c r="DRM1037" s="197"/>
      <c r="DRN1037" s="197"/>
      <c r="DRO1037" s="197"/>
      <c r="DRP1037" s="197"/>
      <c r="DRQ1037" s="197"/>
      <c r="DRR1037" s="197"/>
      <c r="DRS1037" s="197"/>
      <c r="DRT1037" s="197"/>
      <c r="DRU1037" s="197"/>
      <c r="DRV1037" s="197"/>
      <c r="DRW1037" s="197"/>
      <c r="DRX1037" s="197"/>
      <c r="DRY1037" s="197"/>
      <c r="DRZ1037" s="197"/>
      <c r="DSA1037" s="197"/>
      <c r="DSB1037" s="197"/>
      <c r="DSC1037" s="197"/>
      <c r="DSD1037" s="197"/>
      <c r="DSE1037" s="197"/>
      <c r="DSF1037" s="197"/>
      <c r="DSG1037" s="197"/>
      <c r="DSH1037" s="197"/>
      <c r="DSI1037" s="197"/>
      <c r="DSJ1037" s="197"/>
      <c r="DSK1037" s="197"/>
      <c r="DSL1037" s="197"/>
      <c r="DSM1037" s="197"/>
      <c r="DSN1037" s="197"/>
      <c r="DSO1037" s="197"/>
      <c r="DSP1037" s="197"/>
      <c r="DSQ1037" s="197"/>
      <c r="DSR1037" s="197"/>
      <c r="DSS1037" s="197"/>
      <c r="DST1037" s="197"/>
      <c r="DSU1037" s="197"/>
      <c r="DSV1037" s="197"/>
      <c r="DSW1037" s="197"/>
      <c r="DSX1037" s="197"/>
      <c r="DSY1037" s="197"/>
      <c r="DSZ1037" s="197"/>
      <c r="DTA1037" s="197"/>
      <c r="DTB1037" s="197"/>
      <c r="DTC1037" s="197"/>
      <c r="DTD1037" s="197"/>
      <c r="DTE1037" s="197"/>
      <c r="DTF1037" s="197"/>
      <c r="DTG1037" s="197"/>
      <c r="DTH1037" s="197"/>
      <c r="DTI1037" s="197"/>
      <c r="DTJ1037" s="197"/>
      <c r="DTK1037" s="197"/>
      <c r="DTL1037" s="197"/>
      <c r="DTM1037" s="197"/>
      <c r="DTN1037" s="197"/>
      <c r="DTO1037" s="197"/>
      <c r="DTP1037" s="197"/>
      <c r="DTQ1037" s="197"/>
      <c r="DTR1037" s="197"/>
      <c r="DTS1037" s="197"/>
      <c r="DTT1037" s="197"/>
      <c r="DTU1037" s="197"/>
      <c r="DTV1037" s="197"/>
      <c r="DTW1037" s="197"/>
      <c r="DTX1037" s="197"/>
      <c r="DTY1037" s="197"/>
      <c r="DTZ1037" s="197"/>
      <c r="DUA1037" s="197"/>
      <c r="DUB1037" s="197"/>
      <c r="DUC1037" s="197"/>
      <c r="DUD1037" s="197"/>
      <c r="DUE1037" s="197"/>
      <c r="DUF1037" s="197"/>
      <c r="DUG1037" s="197"/>
      <c r="DUH1037" s="197"/>
      <c r="DUI1037" s="197"/>
      <c r="DUJ1037" s="197"/>
      <c r="DUK1037" s="197"/>
      <c r="DUL1037" s="197"/>
      <c r="DUM1037" s="197"/>
      <c r="DUN1037" s="197"/>
      <c r="DUO1037" s="197"/>
      <c r="DUP1037" s="197"/>
      <c r="DUQ1037" s="197"/>
      <c r="DUR1037" s="197"/>
      <c r="DUS1037" s="197"/>
      <c r="DUT1037" s="197"/>
      <c r="DUU1037" s="197"/>
      <c r="DUV1037" s="197"/>
      <c r="DUW1037" s="197"/>
      <c r="DUX1037" s="197"/>
      <c r="DUY1037" s="197"/>
      <c r="DUZ1037" s="197"/>
      <c r="DVA1037" s="197"/>
      <c r="DVB1037" s="197"/>
      <c r="DVC1037" s="197"/>
      <c r="DVD1037" s="197"/>
      <c r="DVE1037" s="197"/>
      <c r="DVF1037" s="197"/>
      <c r="DVG1037" s="197"/>
      <c r="DVH1037" s="197"/>
      <c r="DVI1037" s="197"/>
      <c r="DVJ1037" s="197"/>
      <c r="DVK1037" s="197"/>
      <c r="DVL1037" s="197"/>
      <c r="DVM1037" s="197"/>
      <c r="DVN1037" s="197"/>
      <c r="DVO1037" s="197"/>
      <c r="DVP1037" s="197"/>
      <c r="DVQ1037" s="197"/>
      <c r="DVR1037" s="197"/>
      <c r="DVS1037" s="197"/>
      <c r="DVT1037" s="197"/>
      <c r="DVU1037" s="197"/>
      <c r="DVV1037" s="197"/>
      <c r="DVW1037" s="197"/>
      <c r="DVX1037" s="197"/>
      <c r="DVY1037" s="197"/>
      <c r="DVZ1037" s="197"/>
      <c r="DWA1037" s="197"/>
      <c r="DWB1037" s="197"/>
      <c r="DWC1037" s="197"/>
      <c r="DWD1037" s="197"/>
      <c r="DWE1037" s="197"/>
      <c r="DWF1037" s="197"/>
      <c r="DWG1037" s="197"/>
      <c r="DWH1037" s="197"/>
      <c r="DWI1037" s="197"/>
      <c r="DWJ1037" s="197"/>
      <c r="DWK1037" s="197"/>
      <c r="DWL1037" s="197"/>
      <c r="DWM1037" s="197"/>
      <c r="DWN1037" s="197"/>
      <c r="DWO1037" s="197"/>
      <c r="DWP1037" s="197"/>
      <c r="DWQ1037" s="197"/>
      <c r="DWR1037" s="197"/>
      <c r="DWS1037" s="197"/>
      <c r="DWT1037" s="197"/>
      <c r="DWU1037" s="197"/>
      <c r="DWV1037" s="197"/>
      <c r="DWW1037" s="197"/>
      <c r="DWX1037" s="197"/>
      <c r="DWY1037" s="197"/>
      <c r="DWZ1037" s="197"/>
      <c r="DXA1037" s="197"/>
      <c r="DXB1037" s="197"/>
      <c r="DXC1037" s="197"/>
      <c r="DXD1037" s="197"/>
      <c r="DXE1037" s="197"/>
      <c r="DXF1037" s="197"/>
      <c r="DXG1037" s="197"/>
      <c r="DXH1037" s="197"/>
      <c r="DXI1037" s="197"/>
      <c r="DXJ1037" s="197"/>
      <c r="DXK1037" s="197"/>
      <c r="DXL1037" s="197"/>
      <c r="DXM1037" s="197"/>
      <c r="DXN1037" s="197"/>
      <c r="DXO1037" s="197"/>
      <c r="DXP1037" s="197"/>
      <c r="DXQ1037" s="197"/>
      <c r="DXR1037" s="197"/>
      <c r="DXS1037" s="197"/>
      <c r="DXT1037" s="197"/>
      <c r="DXU1037" s="197"/>
      <c r="DXV1037" s="197"/>
      <c r="DXW1037" s="197"/>
      <c r="DXX1037" s="197"/>
      <c r="DXY1037" s="197"/>
      <c r="DXZ1037" s="197"/>
      <c r="DYA1037" s="197"/>
      <c r="DYB1037" s="197"/>
      <c r="DYC1037" s="197"/>
      <c r="DYD1037" s="197"/>
      <c r="DYE1037" s="197"/>
      <c r="DYF1037" s="197"/>
      <c r="DYG1037" s="197"/>
      <c r="DYH1037" s="197"/>
      <c r="DYI1037" s="197"/>
      <c r="DYJ1037" s="197"/>
      <c r="DYK1037" s="197"/>
      <c r="DYL1037" s="197"/>
      <c r="DYM1037" s="197"/>
      <c r="DYN1037" s="197"/>
      <c r="DYO1037" s="197"/>
      <c r="DYP1037" s="197"/>
      <c r="DYQ1037" s="197"/>
      <c r="DYR1037" s="197"/>
      <c r="DYS1037" s="197"/>
      <c r="DYT1037" s="197"/>
      <c r="DYU1037" s="197"/>
      <c r="DYV1037" s="197"/>
      <c r="DYW1037" s="197"/>
      <c r="DYX1037" s="197"/>
      <c r="DYY1037" s="197"/>
      <c r="DYZ1037" s="197"/>
      <c r="DZA1037" s="197"/>
      <c r="DZB1037" s="197"/>
      <c r="DZC1037" s="197"/>
      <c r="DZD1037" s="197"/>
      <c r="DZE1037" s="197"/>
      <c r="DZF1037" s="197"/>
      <c r="DZG1037" s="197"/>
      <c r="DZH1037" s="197"/>
      <c r="DZI1037" s="197"/>
      <c r="DZJ1037" s="197"/>
      <c r="DZK1037" s="197"/>
      <c r="DZL1037" s="197"/>
      <c r="DZM1037" s="197"/>
      <c r="DZN1037" s="197"/>
      <c r="DZO1037" s="197"/>
      <c r="DZP1037" s="197"/>
      <c r="DZQ1037" s="197"/>
      <c r="DZR1037" s="197"/>
      <c r="DZS1037" s="197"/>
      <c r="DZT1037" s="197"/>
      <c r="DZU1037" s="197"/>
      <c r="DZV1037" s="197"/>
      <c r="DZW1037" s="197"/>
      <c r="DZX1037" s="197"/>
      <c r="DZY1037" s="197"/>
      <c r="DZZ1037" s="197"/>
      <c r="EAA1037" s="197"/>
      <c r="EAB1037" s="197"/>
      <c r="EAC1037" s="197"/>
      <c r="EAD1037" s="197"/>
      <c r="EAE1037" s="197"/>
      <c r="EAF1037" s="197"/>
      <c r="EAG1037" s="197"/>
      <c r="EAH1037" s="197"/>
      <c r="EAI1037" s="197"/>
      <c r="EAJ1037" s="197"/>
      <c r="EAK1037" s="197"/>
      <c r="EAL1037" s="197"/>
      <c r="EAM1037" s="197"/>
      <c r="EAN1037" s="197"/>
      <c r="EAO1037" s="197"/>
      <c r="EAP1037" s="197"/>
      <c r="EAQ1037" s="197"/>
      <c r="EAR1037" s="197"/>
      <c r="EAS1037" s="197"/>
      <c r="EAT1037" s="197"/>
      <c r="EAU1037" s="197"/>
      <c r="EAV1037" s="197"/>
      <c r="EAW1037" s="197"/>
      <c r="EAX1037" s="197"/>
      <c r="EAY1037" s="197"/>
      <c r="EAZ1037" s="197"/>
      <c r="EBA1037" s="197"/>
      <c r="EBB1037" s="197"/>
      <c r="EBC1037" s="197"/>
      <c r="EBD1037" s="197"/>
      <c r="EBE1037" s="197"/>
      <c r="EBF1037" s="197"/>
      <c r="EBG1037" s="197"/>
      <c r="EBH1037" s="197"/>
      <c r="EBI1037" s="197"/>
      <c r="EBJ1037" s="197"/>
      <c r="EBK1037" s="197"/>
      <c r="EBL1037" s="197"/>
      <c r="EBM1037" s="197"/>
      <c r="EBN1037" s="197"/>
      <c r="EBO1037" s="197"/>
      <c r="EBP1037" s="197"/>
      <c r="EBQ1037" s="197"/>
      <c r="EBR1037" s="197"/>
      <c r="EBS1037" s="197"/>
      <c r="EBT1037" s="197"/>
      <c r="EBU1037" s="197"/>
      <c r="EBV1037" s="197"/>
      <c r="EBW1037" s="197"/>
      <c r="EBX1037" s="197"/>
      <c r="EBY1037" s="197"/>
      <c r="EBZ1037" s="197"/>
      <c r="ECA1037" s="197"/>
      <c r="ECB1037" s="197"/>
      <c r="ECC1037" s="197"/>
      <c r="ECD1037" s="197"/>
      <c r="ECE1037" s="197"/>
      <c r="ECF1037" s="197"/>
      <c r="ECG1037" s="197"/>
      <c r="ECH1037" s="197"/>
      <c r="ECI1037" s="197"/>
      <c r="ECJ1037" s="197"/>
      <c r="ECK1037" s="197"/>
      <c r="ECL1037" s="197"/>
      <c r="ECM1037" s="197"/>
      <c r="ECN1037" s="197"/>
      <c r="ECO1037" s="197"/>
      <c r="ECP1037" s="197"/>
      <c r="ECQ1037" s="197"/>
      <c r="ECR1037" s="197"/>
      <c r="ECS1037" s="197"/>
      <c r="ECT1037" s="197"/>
      <c r="ECU1037" s="197"/>
      <c r="ECV1037" s="197"/>
      <c r="ECW1037" s="197"/>
      <c r="ECX1037" s="197"/>
      <c r="ECY1037" s="197"/>
      <c r="ECZ1037" s="197"/>
      <c r="EDA1037" s="197"/>
      <c r="EDB1037" s="197"/>
      <c r="EDC1037" s="197"/>
      <c r="EDD1037" s="197"/>
      <c r="EDE1037" s="197"/>
      <c r="EDF1037" s="197"/>
      <c r="EDG1037" s="197"/>
      <c r="EDH1037" s="197"/>
      <c r="EDI1037" s="197"/>
      <c r="EDJ1037" s="197"/>
      <c r="EDK1037" s="197"/>
      <c r="EDL1037" s="197"/>
      <c r="EDM1037" s="197"/>
      <c r="EDN1037" s="197"/>
      <c r="EDO1037" s="197"/>
      <c r="EDP1037" s="197"/>
      <c r="EDQ1037" s="197"/>
      <c r="EDR1037" s="197"/>
      <c r="EDS1037" s="197"/>
      <c r="EDT1037" s="197"/>
      <c r="EDU1037" s="197"/>
      <c r="EDV1037" s="197"/>
      <c r="EDW1037" s="197"/>
      <c r="EDX1037" s="197"/>
      <c r="EDY1037" s="197"/>
      <c r="EDZ1037" s="197"/>
      <c r="EEA1037" s="197"/>
      <c r="EEB1037" s="197"/>
      <c r="EEC1037" s="197"/>
      <c r="EED1037" s="197"/>
      <c r="EEE1037" s="197"/>
      <c r="EEF1037" s="197"/>
      <c r="EEG1037" s="197"/>
      <c r="EEH1037" s="197"/>
      <c r="EEI1037" s="197"/>
      <c r="EEJ1037" s="197"/>
      <c r="EEK1037" s="197"/>
      <c r="EEL1037" s="197"/>
      <c r="EEM1037" s="197"/>
      <c r="EEN1037" s="197"/>
      <c r="EEO1037" s="197"/>
      <c r="EEP1037" s="197"/>
      <c r="EEQ1037" s="197"/>
      <c r="EER1037" s="197"/>
      <c r="EES1037" s="197"/>
      <c r="EET1037" s="197"/>
      <c r="EEU1037" s="197"/>
      <c r="EEV1037" s="197"/>
      <c r="EEW1037" s="197"/>
      <c r="EEX1037" s="197"/>
      <c r="EEY1037" s="197"/>
      <c r="EEZ1037" s="197"/>
      <c r="EFA1037" s="197"/>
      <c r="EFB1037" s="197"/>
      <c r="EFC1037" s="197"/>
      <c r="EFD1037" s="197"/>
      <c r="EFE1037" s="197"/>
      <c r="EFF1037" s="197"/>
      <c r="EFG1037" s="197"/>
      <c r="EFH1037" s="197"/>
      <c r="EFI1037" s="197"/>
      <c r="EFJ1037" s="197"/>
      <c r="EFK1037" s="197"/>
      <c r="EFL1037" s="197"/>
      <c r="EFM1037" s="197"/>
      <c r="EFN1037" s="197"/>
      <c r="EFO1037" s="197"/>
      <c r="EFP1037" s="197"/>
      <c r="EFQ1037" s="197"/>
      <c r="EFR1037" s="197"/>
      <c r="EFS1037" s="197"/>
      <c r="EFT1037" s="197"/>
      <c r="EFU1037" s="197"/>
      <c r="EFV1037" s="197"/>
      <c r="EFW1037" s="197"/>
      <c r="EFX1037" s="197"/>
      <c r="EFY1037" s="197"/>
      <c r="EFZ1037" s="197"/>
      <c r="EGA1037" s="197"/>
      <c r="EGB1037" s="197"/>
      <c r="EGC1037" s="197"/>
      <c r="EGD1037" s="197"/>
      <c r="EGE1037" s="197"/>
      <c r="EGF1037" s="197"/>
      <c r="EGG1037" s="197"/>
      <c r="EGH1037" s="197"/>
      <c r="EGI1037" s="197"/>
      <c r="EGJ1037" s="197"/>
      <c r="EGK1037" s="197"/>
      <c r="EGL1037" s="197"/>
      <c r="EGM1037" s="197"/>
      <c r="EGN1037" s="197"/>
      <c r="EGO1037" s="197"/>
      <c r="EGP1037" s="197"/>
      <c r="EGQ1037" s="197"/>
      <c r="EGR1037" s="197"/>
      <c r="EGS1037" s="197"/>
      <c r="EGT1037" s="197"/>
      <c r="EGU1037" s="197"/>
      <c r="EGV1037" s="197"/>
      <c r="EGW1037" s="197"/>
      <c r="EGX1037" s="197"/>
      <c r="EGY1037" s="197"/>
      <c r="EGZ1037" s="197"/>
      <c r="EHA1037" s="197"/>
      <c r="EHB1037" s="197"/>
      <c r="EHC1037" s="197"/>
      <c r="EHD1037" s="197"/>
      <c r="EHE1037" s="197"/>
      <c r="EHF1037" s="197"/>
      <c r="EHG1037" s="197"/>
      <c r="EHH1037" s="197"/>
      <c r="EHI1037" s="197"/>
      <c r="EHJ1037" s="197"/>
      <c r="EHK1037" s="197"/>
      <c r="EHL1037" s="197"/>
      <c r="EHM1037" s="197"/>
      <c r="EHN1037" s="197"/>
      <c r="EHO1037" s="197"/>
      <c r="EHP1037" s="197"/>
      <c r="EHQ1037" s="197"/>
      <c r="EHR1037" s="197"/>
      <c r="EHS1037" s="197"/>
      <c r="EHT1037" s="197"/>
      <c r="EHU1037" s="197"/>
      <c r="EHV1037" s="197"/>
      <c r="EHW1037" s="197"/>
      <c r="EHX1037" s="197"/>
      <c r="EHY1037" s="197"/>
      <c r="EHZ1037" s="197"/>
      <c r="EIA1037" s="197"/>
      <c r="EIB1037" s="197"/>
      <c r="EIC1037" s="197"/>
      <c r="EID1037" s="197"/>
      <c r="EIE1037" s="197"/>
      <c r="EIF1037" s="197"/>
      <c r="EIG1037" s="197"/>
      <c r="EIH1037" s="197"/>
      <c r="EII1037" s="197"/>
      <c r="EIJ1037" s="197"/>
      <c r="EIK1037" s="197"/>
      <c r="EIL1037" s="197"/>
      <c r="EIM1037" s="197"/>
      <c r="EIN1037" s="197"/>
      <c r="EIO1037" s="197"/>
      <c r="EIP1037" s="197"/>
      <c r="EIQ1037" s="197"/>
      <c r="EIR1037" s="197"/>
      <c r="EIS1037" s="197"/>
      <c r="EIT1037" s="197"/>
      <c r="EIU1037" s="197"/>
      <c r="EIV1037" s="197"/>
      <c r="EIW1037" s="197"/>
      <c r="EIX1037" s="197"/>
      <c r="EIY1037" s="197"/>
      <c r="EIZ1037" s="197"/>
      <c r="EJA1037" s="197"/>
      <c r="EJB1037" s="197"/>
      <c r="EJC1037" s="197"/>
      <c r="EJD1037" s="197"/>
      <c r="EJE1037" s="197"/>
      <c r="EJF1037" s="197"/>
      <c r="EJG1037" s="197"/>
      <c r="EJH1037" s="197"/>
      <c r="EJI1037" s="197"/>
      <c r="EJJ1037" s="197"/>
      <c r="EJK1037" s="197"/>
      <c r="EJL1037" s="197"/>
      <c r="EJM1037" s="197"/>
      <c r="EJN1037" s="197"/>
      <c r="EJO1037" s="197"/>
      <c r="EJP1037" s="197"/>
      <c r="EJQ1037" s="197"/>
      <c r="EJR1037" s="197"/>
      <c r="EJS1037" s="197"/>
      <c r="EJT1037" s="197"/>
      <c r="EJU1037" s="197"/>
      <c r="EJV1037" s="197"/>
      <c r="EJW1037" s="197"/>
      <c r="EJX1037" s="197"/>
      <c r="EJY1037" s="197"/>
      <c r="EJZ1037" s="197"/>
      <c r="EKA1037" s="197"/>
      <c r="EKB1037" s="197"/>
      <c r="EKC1037" s="197"/>
      <c r="EKD1037" s="197"/>
      <c r="EKE1037" s="197"/>
      <c r="EKF1037" s="197"/>
      <c r="EKG1037" s="197"/>
      <c r="EKH1037" s="197"/>
      <c r="EKI1037" s="197"/>
      <c r="EKJ1037" s="197"/>
      <c r="EKK1037" s="197"/>
      <c r="EKL1037" s="197"/>
      <c r="EKM1037" s="197"/>
      <c r="EKN1037" s="197"/>
      <c r="EKO1037" s="197"/>
      <c r="EKP1037" s="197"/>
      <c r="EKQ1037" s="197"/>
      <c r="EKR1037" s="197"/>
      <c r="EKS1037" s="197"/>
      <c r="EKT1037" s="197"/>
      <c r="EKU1037" s="197"/>
      <c r="EKV1037" s="197"/>
      <c r="EKW1037" s="197"/>
      <c r="EKX1037" s="197"/>
      <c r="EKY1037" s="197"/>
      <c r="EKZ1037" s="197"/>
      <c r="ELA1037" s="197"/>
      <c r="ELB1037" s="197"/>
      <c r="ELC1037" s="197"/>
      <c r="ELD1037" s="197"/>
      <c r="ELE1037" s="197"/>
      <c r="ELF1037" s="197"/>
      <c r="ELG1037" s="197"/>
      <c r="ELH1037" s="197"/>
      <c r="ELI1037" s="197"/>
      <c r="ELJ1037" s="197"/>
      <c r="ELK1037" s="197"/>
      <c r="ELL1037" s="197"/>
      <c r="ELM1037" s="197"/>
      <c r="ELN1037" s="197"/>
      <c r="ELO1037" s="197"/>
      <c r="ELP1037" s="197"/>
      <c r="ELQ1037" s="197"/>
      <c r="ELR1037" s="197"/>
      <c r="ELS1037" s="197"/>
      <c r="ELT1037" s="197"/>
      <c r="ELU1037" s="197"/>
      <c r="ELV1037" s="197"/>
      <c r="ELW1037" s="197"/>
      <c r="ELX1037" s="197"/>
      <c r="ELY1037" s="197"/>
      <c r="ELZ1037" s="197"/>
      <c r="EMA1037" s="197"/>
      <c r="EMB1037" s="197"/>
      <c r="EMC1037" s="197"/>
      <c r="EMD1037" s="197"/>
      <c r="EME1037" s="197"/>
      <c r="EMF1037" s="197"/>
      <c r="EMG1037" s="197"/>
      <c r="EMH1037" s="197"/>
      <c r="EMI1037" s="197"/>
      <c r="EMJ1037" s="197"/>
      <c r="EMK1037" s="197"/>
      <c r="EML1037" s="197"/>
      <c r="EMM1037" s="197"/>
      <c r="EMN1037" s="197"/>
      <c r="EMO1037" s="197"/>
      <c r="EMP1037" s="197"/>
      <c r="EMQ1037" s="197"/>
      <c r="EMR1037" s="197"/>
      <c r="EMS1037" s="197"/>
      <c r="EMT1037" s="197"/>
      <c r="EMU1037" s="197"/>
      <c r="EMV1037" s="197"/>
      <c r="EMW1037" s="197"/>
      <c r="EMX1037" s="197"/>
      <c r="EMY1037" s="197"/>
      <c r="EMZ1037" s="197"/>
      <c r="ENA1037" s="197"/>
      <c r="ENB1037" s="197"/>
      <c r="ENC1037" s="197"/>
      <c r="END1037" s="197"/>
      <c r="ENE1037" s="197"/>
      <c r="ENF1037" s="197"/>
      <c r="ENG1037" s="197"/>
      <c r="ENH1037" s="197"/>
      <c r="ENI1037" s="197"/>
      <c r="ENJ1037" s="197"/>
      <c r="ENK1037" s="197"/>
      <c r="ENL1037" s="197"/>
      <c r="ENM1037" s="197"/>
      <c r="ENN1037" s="197"/>
      <c r="ENO1037" s="197"/>
      <c r="ENP1037" s="197"/>
      <c r="ENQ1037" s="197"/>
      <c r="ENR1037" s="197"/>
      <c r="ENS1037" s="197"/>
      <c r="ENT1037" s="197"/>
      <c r="ENU1037" s="197"/>
      <c r="ENV1037" s="197"/>
      <c r="ENW1037" s="197"/>
      <c r="ENX1037" s="197"/>
      <c r="ENY1037" s="197"/>
      <c r="ENZ1037" s="197"/>
      <c r="EOA1037" s="197"/>
      <c r="EOB1037" s="197"/>
      <c r="EOC1037" s="197"/>
      <c r="EOD1037" s="197"/>
      <c r="EOE1037" s="197"/>
      <c r="EOF1037" s="197"/>
      <c r="EOG1037" s="197"/>
      <c r="EOH1037" s="197"/>
      <c r="EOI1037" s="197"/>
      <c r="EOJ1037" s="197"/>
      <c r="EOK1037" s="197"/>
      <c r="EOL1037" s="197"/>
      <c r="EOM1037" s="197"/>
      <c r="EON1037" s="197"/>
      <c r="EOO1037" s="197"/>
      <c r="EOP1037" s="197"/>
      <c r="EOQ1037" s="197"/>
      <c r="EOR1037" s="197"/>
      <c r="EOS1037" s="197"/>
      <c r="EOT1037" s="197"/>
      <c r="EOU1037" s="197"/>
      <c r="EOV1037" s="197"/>
      <c r="EOW1037" s="197"/>
      <c r="EOX1037" s="197"/>
      <c r="EOY1037" s="197"/>
      <c r="EOZ1037" s="197"/>
      <c r="EPA1037" s="197"/>
      <c r="EPB1037" s="197"/>
      <c r="EPC1037" s="197"/>
      <c r="EPD1037" s="197"/>
      <c r="EPE1037" s="197"/>
      <c r="EPF1037" s="197"/>
      <c r="EPG1037" s="197"/>
      <c r="EPH1037" s="197"/>
      <c r="EPI1037" s="197"/>
      <c r="EPJ1037" s="197"/>
      <c r="EPK1037" s="197"/>
      <c r="EPL1037" s="197"/>
      <c r="EPM1037" s="197"/>
      <c r="EPN1037" s="197"/>
      <c r="EPO1037" s="197"/>
      <c r="EPP1037" s="197"/>
      <c r="EPQ1037" s="197"/>
      <c r="EPR1037" s="197"/>
      <c r="EPS1037" s="197"/>
      <c r="EPT1037" s="197"/>
      <c r="EPU1037" s="197"/>
      <c r="EPV1037" s="197"/>
      <c r="EPW1037" s="197"/>
      <c r="EPX1037" s="197"/>
      <c r="EPY1037" s="197"/>
      <c r="EPZ1037" s="197"/>
      <c r="EQA1037" s="197"/>
      <c r="EQB1037" s="197"/>
      <c r="EQC1037" s="197"/>
      <c r="EQD1037" s="197"/>
      <c r="EQE1037" s="197"/>
      <c r="EQF1037" s="197"/>
      <c r="EQG1037" s="197"/>
      <c r="EQH1037" s="197"/>
      <c r="EQI1037" s="197"/>
      <c r="EQJ1037" s="197"/>
      <c r="EQK1037" s="197"/>
      <c r="EQL1037" s="197"/>
      <c r="EQM1037" s="197"/>
      <c r="EQN1037" s="197"/>
      <c r="EQO1037" s="197"/>
      <c r="EQP1037" s="197"/>
      <c r="EQQ1037" s="197"/>
      <c r="EQR1037" s="197"/>
      <c r="EQS1037" s="197"/>
      <c r="EQT1037" s="197"/>
      <c r="EQU1037" s="197"/>
      <c r="EQV1037" s="197"/>
      <c r="EQW1037" s="197"/>
      <c r="EQX1037" s="197"/>
      <c r="EQY1037" s="197"/>
      <c r="EQZ1037" s="197"/>
      <c r="ERA1037" s="197"/>
      <c r="ERB1037" s="197"/>
      <c r="ERC1037" s="197"/>
      <c r="ERD1037" s="197"/>
      <c r="ERE1037" s="197"/>
      <c r="ERF1037" s="197"/>
      <c r="ERG1037" s="197"/>
      <c r="ERH1037" s="197"/>
      <c r="ERI1037" s="197"/>
      <c r="ERJ1037" s="197"/>
      <c r="ERK1037" s="197"/>
      <c r="ERL1037" s="197"/>
      <c r="ERM1037" s="197"/>
      <c r="ERN1037" s="197"/>
      <c r="ERO1037" s="197"/>
      <c r="ERP1037" s="197"/>
      <c r="ERQ1037" s="197"/>
      <c r="ERR1037" s="197"/>
      <c r="ERS1037" s="197"/>
      <c r="ERT1037" s="197"/>
      <c r="ERU1037" s="197"/>
      <c r="ERV1037" s="197"/>
      <c r="ERW1037" s="197"/>
      <c r="ERX1037" s="197"/>
      <c r="ERY1037" s="197"/>
      <c r="ERZ1037" s="197"/>
      <c r="ESA1037" s="197"/>
      <c r="ESB1037" s="197"/>
      <c r="ESC1037" s="197"/>
      <c r="ESD1037" s="197"/>
      <c r="ESE1037" s="197"/>
      <c r="ESF1037" s="197"/>
      <c r="ESG1037" s="197"/>
      <c r="ESH1037" s="197"/>
      <c r="ESI1037" s="197"/>
      <c r="ESJ1037" s="197"/>
      <c r="ESK1037" s="197"/>
      <c r="ESL1037" s="197"/>
      <c r="ESM1037" s="197"/>
      <c r="ESN1037" s="197"/>
      <c r="ESO1037" s="197"/>
      <c r="ESP1037" s="197"/>
      <c r="ESQ1037" s="197"/>
      <c r="ESR1037" s="197"/>
      <c r="ESS1037" s="197"/>
      <c r="EST1037" s="197"/>
      <c r="ESU1037" s="197"/>
      <c r="ESV1037" s="197"/>
      <c r="ESW1037" s="197"/>
      <c r="ESX1037" s="197"/>
      <c r="ESY1037" s="197"/>
      <c r="ESZ1037" s="197"/>
      <c r="ETA1037" s="197"/>
      <c r="ETB1037" s="197"/>
      <c r="ETC1037" s="197"/>
      <c r="ETD1037" s="197"/>
      <c r="ETE1037" s="197"/>
      <c r="ETF1037" s="197"/>
      <c r="ETG1037" s="197"/>
      <c r="ETH1037" s="197"/>
      <c r="ETI1037" s="197"/>
      <c r="ETJ1037" s="197"/>
      <c r="ETK1037" s="197"/>
      <c r="ETL1037" s="197"/>
      <c r="ETM1037" s="197"/>
      <c r="ETN1037" s="197"/>
      <c r="ETO1037" s="197"/>
      <c r="ETP1037" s="197"/>
      <c r="ETQ1037" s="197"/>
      <c r="ETR1037" s="197"/>
      <c r="ETS1037" s="197"/>
      <c r="ETT1037" s="197"/>
      <c r="ETU1037" s="197"/>
      <c r="ETV1037" s="197"/>
      <c r="ETW1037" s="197"/>
      <c r="ETX1037" s="197"/>
      <c r="ETY1037" s="197"/>
      <c r="ETZ1037" s="197"/>
      <c r="EUA1037" s="197"/>
      <c r="EUB1037" s="197"/>
      <c r="EUC1037" s="197"/>
      <c r="EUD1037" s="197"/>
      <c r="EUE1037" s="197"/>
      <c r="EUF1037" s="197"/>
      <c r="EUG1037" s="197"/>
      <c r="EUH1037" s="197"/>
      <c r="EUI1037" s="197"/>
      <c r="EUJ1037" s="197"/>
      <c r="EUK1037" s="197"/>
      <c r="EUL1037" s="197"/>
      <c r="EUM1037" s="197"/>
      <c r="EUN1037" s="197"/>
      <c r="EUO1037" s="197"/>
      <c r="EUP1037" s="197"/>
      <c r="EUQ1037" s="197"/>
      <c r="EUR1037" s="197"/>
      <c r="EUS1037" s="197"/>
      <c r="EUT1037" s="197"/>
      <c r="EUU1037" s="197"/>
      <c r="EUV1037" s="197"/>
      <c r="EUW1037" s="197"/>
      <c r="EUX1037" s="197"/>
      <c r="EUY1037" s="197"/>
      <c r="EUZ1037" s="197"/>
      <c r="EVA1037" s="197"/>
      <c r="EVB1037" s="197"/>
      <c r="EVC1037" s="197"/>
      <c r="EVD1037" s="197"/>
      <c r="EVE1037" s="197"/>
      <c r="EVF1037" s="197"/>
      <c r="EVG1037" s="197"/>
      <c r="EVH1037" s="197"/>
      <c r="EVI1037" s="197"/>
      <c r="EVJ1037" s="197"/>
      <c r="EVK1037" s="197"/>
      <c r="EVL1037" s="197"/>
      <c r="EVM1037" s="197"/>
      <c r="EVN1037" s="197"/>
      <c r="EVO1037" s="197"/>
      <c r="EVP1037" s="197"/>
      <c r="EVQ1037" s="197"/>
      <c r="EVR1037" s="197"/>
      <c r="EVS1037" s="197"/>
      <c r="EVT1037" s="197"/>
      <c r="EVU1037" s="197"/>
      <c r="EVV1037" s="197"/>
      <c r="EVW1037" s="197"/>
      <c r="EVX1037" s="197"/>
      <c r="EVY1037" s="197"/>
      <c r="EVZ1037" s="197"/>
      <c r="EWA1037" s="197"/>
      <c r="EWB1037" s="197"/>
      <c r="EWC1037" s="197"/>
      <c r="EWD1037" s="197"/>
      <c r="EWE1037" s="197"/>
      <c r="EWF1037" s="197"/>
      <c r="EWG1037" s="197"/>
      <c r="EWH1037" s="197"/>
      <c r="EWI1037" s="197"/>
      <c r="EWJ1037" s="197"/>
      <c r="EWK1037" s="197"/>
      <c r="EWL1037" s="197"/>
      <c r="EWM1037" s="197"/>
      <c r="EWN1037" s="197"/>
      <c r="EWO1037" s="197"/>
      <c r="EWP1037" s="197"/>
      <c r="EWQ1037" s="197"/>
      <c r="EWR1037" s="197"/>
      <c r="EWS1037" s="197"/>
      <c r="EWT1037" s="197"/>
      <c r="EWU1037" s="197"/>
      <c r="EWV1037" s="197"/>
      <c r="EWW1037" s="197"/>
      <c r="EWX1037" s="197"/>
      <c r="EWY1037" s="197"/>
      <c r="EWZ1037" s="197"/>
      <c r="EXA1037" s="197"/>
      <c r="EXB1037" s="197"/>
      <c r="EXC1037" s="197"/>
      <c r="EXD1037" s="197"/>
      <c r="EXE1037" s="197"/>
      <c r="EXF1037" s="197"/>
      <c r="EXG1037" s="197"/>
      <c r="EXH1037" s="197"/>
      <c r="EXI1037" s="197"/>
      <c r="EXJ1037" s="197"/>
      <c r="EXK1037" s="197"/>
      <c r="EXL1037" s="197"/>
      <c r="EXM1037" s="197"/>
      <c r="EXN1037" s="197"/>
      <c r="EXO1037" s="197"/>
      <c r="EXP1037" s="197"/>
      <c r="EXQ1037" s="197"/>
      <c r="EXR1037" s="197"/>
      <c r="EXS1037" s="197"/>
      <c r="EXT1037" s="197"/>
      <c r="EXU1037" s="197"/>
      <c r="EXV1037" s="197"/>
      <c r="EXW1037" s="197"/>
      <c r="EXX1037" s="197"/>
      <c r="EXY1037" s="197"/>
      <c r="EXZ1037" s="197"/>
      <c r="EYA1037" s="197"/>
      <c r="EYB1037" s="197"/>
      <c r="EYC1037" s="197"/>
      <c r="EYD1037" s="197"/>
      <c r="EYE1037" s="197"/>
      <c r="EYF1037" s="197"/>
      <c r="EYG1037" s="197"/>
      <c r="EYH1037" s="197"/>
      <c r="EYI1037" s="197"/>
      <c r="EYJ1037" s="197"/>
      <c r="EYK1037" s="197"/>
      <c r="EYL1037" s="197"/>
      <c r="EYM1037" s="197"/>
      <c r="EYN1037" s="197"/>
      <c r="EYO1037" s="197"/>
      <c r="EYP1037" s="197"/>
      <c r="EYQ1037" s="197"/>
      <c r="EYR1037" s="197"/>
      <c r="EYS1037" s="197"/>
      <c r="EYT1037" s="197"/>
      <c r="EYU1037" s="197"/>
      <c r="EYV1037" s="197"/>
      <c r="EYW1037" s="197"/>
      <c r="EYX1037" s="197"/>
      <c r="EYY1037" s="197"/>
      <c r="EYZ1037" s="197"/>
      <c r="EZA1037" s="197"/>
      <c r="EZB1037" s="197"/>
      <c r="EZC1037" s="197"/>
      <c r="EZD1037" s="197"/>
      <c r="EZE1037" s="197"/>
      <c r="EZF1037" s="197"/>
      <c r="EZG1037" s="197"/>
      <c r="EZH1037" s="197"/>
      <c r="EZI1037" s="197"/>
      <c r="EZJ1037" s="197"/>
      <c r="EZK1037" s="197"/>
      <c r="EZL1037" s="197"/>
      <c r="EZM1037" s="197"/>
      <c r="EZN1037" s="197"/>
      <c r="EZO1037" s="197"/>
      <c r="EZP1037" s="197"/>
      <c r="EZQ1037" s="197"/>
      <c r="EZR1037" s="197"/>
      <c r="EZS1037" s="197"/>
      <c r="EZT1037" s="197"/>
      <c r="EZU1037" s="197"/>
      <c r="EZV1037" s="197"/>
      <c r="EZW1037" s="197"/>
      <c r="EZX1037" s="197"/>
      <c r="EZY1037" s="197"/>
      <c r="EZZ1037" s="197"/>
      <c r="FAA1037" s="197"/>
      <c r="FAB1037" s="197"/>
      <c r="FAC1037" s="197"/>
      <c r="FAD1037" s="197"/>
      <c r="FAE1037" s="197"/>
      <c r="FAF1037" s="197"/>
      <c r="FAG1037" s="197"/>
      <c r="FAH1037" s="197"/>
      <c r="FAI1037" s="197"/>
      <c r="FAJ1037" s="197"/>
      <c r="FAK1037" s="197"/>
      <c r="FAL1037" s="197"/>
      <c r="FAM1037" s="197"/>
      <c r="FAN1037" s="197"/>
      <c r="FAO1037" s="197"/>
      <c r="FAP1037" s="197"/>
      <c r="FAQ1037" s="197"/>
      <c r="FAR1037" s="197"/>
      <c r="FAS1037" s="197"/>
      <c r="FAT1037" s="197"/>
      <c r="FAU1037" s="197"/>
      <c r="FAV1037" s="197"/>
      <c r="FAW1037" s="197"/>
      <c r="FAX1037" s="197"/>
      <c r="FAY1037" s="197"/>
      <c r="FAZ1037" s="197"/>
      <c r="FBA1037" s="197"/>
      <c r="FBB1037" s="197"/>
      <c r="FBC1037" s="197"/>
      <c r="FBD1037" s="197"/>
      <c r="FBE1037" s="197"/>
      <c r="FBF1037" s="197"/>
      <c r="FBG1037" s="197"/>
      <c r="FBH1037" s="197"/>
      <c r="FBI1037" s="197"/>
      <c r="FBJ1037" s="197"/>
      <c r="FBK1037" s="197"/>
      <c r="FBL1037" s="197"/>
      <c r="FBM1037" s="197"/>
      <c r="FBN1037" s="197"/>
      <c r="FBO1037" s="197"/>
      <c r="FBP1037" s="197"/>
      <c r="FBQ1037" s="197"/>
      <c r="FBR1037" s="197"/>
      <c r="FBS1037" s="197"/>
      <c r="FBT1037" s="197"/>
      <c r="FBU1037" s="197"/>
      <c r="FBV1037" s="197"/>
      <c r="FBW1037" s="197"/>
      <c r="FBX1037" s="197"/>
      <c r="FBY1037" s="197"/>
      <c r="FBZ1037" s="197"/>
      <c r="FCA1037" s="197"/>
      <c r="FCB1037" s="197"/>
      <c r="FCC1037" s="197"/>
      <c r="FCD1037" s="197"/>
      <c r="FCE1037" s="197"/>
      <c r="FCF1037" s="197"/>
      <c r="FCG1037" s="197"/>
      <c r="FCH1037" s="197"/>
      <c r="FCI1037" s="197"/>
      <c r="FCJ1037" s="197"/>
      <c r="FCK1037" s="197"/>
      <c r="FCL1037" s="197"/>
      <c r="FCM1037" s="197"/>
      <c r="FCN1037" s="197"/>
      <c r="FCO1037" s="197"/>
      <c r="FCP1037" s="197"/>
      <c r="FCQ1037" s="197"/>
      <c r="FCR1037" s="197"/>
      <c r="FCS1037" s="197"/>
      <c r="FCT1037" s="197"/>
      <c r="FCU1037" s="197"/>
      <c r="FCV1037" s="197"/>
      <c r="FCW1037" s="197"/>
      <c r="FCX1037" s="197"/>
      <c r="FCY1037" s="197"/>
      <c r="FCZ1037" s="197"/>
      <c r="FDA1037" s="197"/>
      <c r="FDB1037" s="197"/>
      <c r="FDC1037" s="197"/>
      <c r="FDD1037" s="197"/>
      <c r="FDE1037" s="197"/>
      <c r="FDF1037" s="197"/>
      <c r="FDG1037" s="197"/>
      <c r="FDH1037" s="197"/>
      <c r="FDI1037" s="197"/>
      <c r="FDJ1037" s="197"/>
      <c r="FDK1037" s="197"/>
      <c r="FDL1037" s="197"/>
      <c r="FDM1037" s="197"/>
      <c r="FDN1037" s="197"/>
      <c r="FDO1037" s="197"/>
      <c r="FDP1037" s="197"/>
      <c r="FDQ1037" s="197"/>
      <c r="FDR1037" s="197"/>
      <c r="FDS1037" s="197"/>
      <c r="FDT1037" s="197"/>
      <c r="FDU1037" s="197"/>
      <c r="FDV1037" s="197"/>
      <c r="FDW1037" s="197"/>
      <c r="FDX1037" s="197"/>
      <c r="FDY1037" s="197"/>
      <c r="FDZ1037" s="197"/>
      <c r="FEA1037" s="197"/>
      <c r="FEB1037" s="197"/>
      <c r="FEC1037" s="197"/>
      <c r="FED1037" s="197"/>
      <c r="FEE1037" s="197"/>
      <c r="FEF1037" s="197"/>
      <c r="FEG1037" s="197"/>
      <c r="FEH1037" s="197"/>
      <c r="FEI1037" s="197"/>
      <c r="FEJ1037" s="197"/>
      <c r="FEK1037" s="197"/>
      <c r="FEL1037" s="197"/>
      <c r="FEM1037" s="197"/>
      <c r="FEN1037" s="197"/>
      <c r="FEO1037" s="197"/>
      <c r="FEP1037" s="197"/>
      <c r="FEQ1037" s="197"/>
      <c r="FER1037" s="197"/>
      <c r="FES1037" s="197"/>
      <c r="FET1037" s="197"/>
      <c r="FEU1037" s="197"/>
      <c r="FEV1037" s="197"/>
      <c r="FEW1037" s="197"/>
      <c r="FEX1037" s="197"/>
      <c r="FEY1037" s="197"/>
      <c r="FEZ1037" s="197"/>
      <c r="FFA1037" s="197"/>
      <c r="FFB1037" s="197"/>
      <c r="FFC1037" s="197"/>
      <c r="FFD1037" s="197"/>
      <c r="FFE1037" s="197"/>
      <c r="FFF1037" s="197"/>
      <c r="FFG1037" s="197"/>
      <c r="FFH1037" s="197"/>
      <c r="FFI1037" s="197"/>
      <c r="FFJ1037" s="197"/>
      <c r="FFK1037" s="197"/>
      <c r="FFL1037" s="197"/>
      <c r="FFM1037" s="197"/>
      <c r="FFN1037" s="197"/>
      <c r="FFO1037" s="197"/>
      <c r="FFP1037" s="197"/>
      <c r="FFQ1037" s="197"/>
      <c r="FFR1037" s="197"/>
      <c r="FFS1037" s="197"/>
      <c r="FFT1037" s="197"/>
      <c r="FFU1037" s="197"/>
      <c r="FFV1037" s="197"/>
      <c r="FFW1037" s="197"/>
      <c r="FFX1037" s="197"/>
      <c r="FFY1037" s="197"/>
      <c r="FFZ1037" s="197"/>
      <c r="FGA1037" s="197"/>
      <c r="FGB1037" s="197"/>
      <c r="FGC1037" s="197"/>
      <c r="FGD1037" s="197"/>
      <c r="FGE1037" s="197"/>
      <c r="FGF1037" s="197"/>
      <c r="FGG1037" s="197"/>
      <c r="FGH1037" s="197"/>
      <c r="FGI1037" s="197"/>
      <c r="FGJ1037" s="197"/>
      <c r="FGK1037" s="197"/>
      <c r="FGL1037" s="197"/>
      <c r="FGM1037" s="197"/>
      <c r="FGN1037" s="197"/>
      <c r="FGO1037" s="197"/>
      <c r="FGP1037" s="197"/>
      <c r="FGQ1037" s="197"/>
      <c r="FGR1037" s="197"/>
      <c r="FGS1037" s="197"/>
      <c r="FGT1037" s="197"/>
      <c r="FGU1037" s="197"/>
      <c r="FGV1037" s="197"/>
      <c r="FGW1037" s="197"/>
      <c r="FGX1037" s="197"/>
      <c r="FGY1037" s="197"/>
      <c r="FGZ1037" s="197"/>
      <c r="FHA1037" s="197"/>
      <c r="FHB1037" s="197"/>
      <c r="FHC1037" s="197"/>
      <c r="FHD1037" s="197"/>
      <c r="FHE1037" s="197"/>
      <c r="FHF1037" s="197"/>
      <c r="FHG1037" s="197"/>
      <c r="FHH1037" s="197"/>
      <c r="FHI1037" s="197"/>
      <c r="FHJ1037" s="197"/>
      <c r="FHK1037" s="197"/>
      <c r="FHL1037" s="197"/>
      <c r="FHM1037" s="197"/>
      <c r="FHN1037" s="197"/>
      <c r="FHO1037" s="197"/>
      <c r="FHP1037" s="197"/>
      <c r="FHQ1037" s="197"/>
      <c r="FHR1037" s="197"/>
      <c r="FHS1037" s="197"/>
      <c r="FHT1037" s="197"/>
      <c r="FHU1037" s="197"/>
      <c r="FHV1037" s="197"/>
      <c r="FHW1037" s="197"/>
      <c r="FHX1037" s="197"/>
      <c r="FHY1037" s="197"/>
      <c r="FHZ1037" s="197"/>
      <c r="FIA1037" s="197"/>
      <c r="FIB1037" s="197"/>
      <c r="FIC1037" s="197"/>
      <c r="FID1037" s="197"/>
      <c r="FIE1037" s="197"/>
      <c r="FIF1037" s="197"/>
      <c r="FIG1037" s="197"/>
      <c r="FIH1037" s="197"/>
      <c r="FII1037" s="197"/>
      <c r="FIJ1037" s="197"/>
      <c r="FIK1037" s="197"/>
      <c r="FIL1037" s="197"/>
      <c r="FIM1037" s="197"/>
      <c r="FIN1037" s="197"/>
      <c r="FIO1037" s="197"/>
      <c r="FIP1037" s="197"/>
      <c r="FIQ1037" s="197"/>
      <c r="FIR1037" s="197"/>
      <c r="FIS1037" s="197"/>
      <c r="FIT1037" s="197"/>
      <c r="FIU1037" s="197"/>
      <c r="FIV1037" s="197"/>
      <c r="FIW1037" s="197"/>
      <c r="FIX1037" s="197"/>
      <c r="FIY1037" s="197"/>
      <c r="FIZ1037" s="197"/>
      <c r="FJA1037" s="197"/>
      <c r="FJB1037" s="197"/>
      <c r="FJC1037" s="197"/>
      <c r="FJD1037" s="197"/>
      <c r="FJE1037" s="197"/>
      <c r="FJF1037" s="197"/>
      <c r="FJG1037" s="197"/>
      <c r="FJH1037" s="197"/>
      <c r="FJI1037" s="197"/>
      <c r="FJJ1037" s="197"/>
      <c r="FJK1037" s="197"/>
      <c r="FJL1037" s="197"/>
      <c r="FJM1037" s="197"/>
      <c r="FJN1037" s="197"/>
      <c r="FJO1037" s="197"/>
      <c r="FJP1037" s="197"/>
      <c r="FJQ1037" s="197"/>
      <c r="FJR1037" s="197"/>
      <c r="FJS1037" s="197"/>
      <c r="FJT1037" s="197"/>
      <c r="FJU1037" s="197"/>
      <c r="FJV1037" s="197"/>
      <c r="FJW1037" s="197"/>
      <c r="FJX1037" s="197"/>
      <c r="FJY1037" s="197"/>
      <c r="FJZ1037" s="197"/>
      <c r="FKA1037" s="197"/>
      <c r="FKB1037" s="197"/>
      <c r="FKC1037" s="197"/>
      <c r="FKD1037" s="197"/>
      <c r="FKE1037" s="197"/>
      <c r="FKF1037" s="197"/>
      <c r="FKG1037" s="197"/>
      <c r="FKH1037" s="197"/>
      <c r="FKI1037" s="197"/>
      <c r="FKJ1037" s="197"/>
      <c r="FKK1037" s="197"/>
      <c r="FKL1037" s="197"/>
      <c r="FKM1037" s="197"/>
      <c r="FKN1037" s="197"/>
      <c r="FKO1037" s="197"/>
      <c r="FKP1037" s="197"/>
      <c r="FKQ1037" s="197"/>
      <c r="FKR1037" s="197"/>
      <c r="FKS1037" s="197"/>
      <c r="FKT1037" s="197"/>
      <c r="FKU1037" s="197"/>
      <c r="FKV1037" s="197"/>
      <c r="FKW1037" s="197"/>
      <c r="FKX1037" s="197"/>
      <c r="FKY1037" s="197"/>
      <c r="FKZ1037" s="197"/>
      <c r="FLA1037" s="197"/>
      <c r="FLB1037" s="197"/>
      <c r="FLC1037" s="197"/>
      <c r="FLD1037" s="197"/>
      <c r="FLE1037" s="197"/>
      <c r="FLF1037" s="197"/>
      <c r="FLG1037" s="197"/>
      <c r="FLH1037" s="197"/>
      <c r="FLI1037" s="197"/>
      <c r="FLJ1037" s="197"/>
      <c r="FLK1037" s="197"/>
      <c r="FLL1037" s="197"/>
      <c r="FLM1037" s="197"/>
      <c r="FLN1037" s="197"/>
      <c r="FLO1037" s="197"/>
      <c r="FLP1037" s="197"/>
      <c r="FLQ1037" s="197"/>
      <c r="FLR1037" s="197"/>
      <c r="FLS1037" s="197"/>
      <c r="FLT1037" s="197"/>
      <c r="FLU1037" s="197"/>
      <c r="FLV1037" s="197"/>
      <c r="FLW1037" s="197"/>
      <c r="FLX1037" s="197"/>
      <c r="FLY1037" s="197"/>
      <c r="FLZ1037" s="197"/>
      <c r="FMA1037" s="197"/>
      <c r="FMB1037" s="197"/>
      <c r="FMC1037" s="197"/>
      <c r="FMD1037" s="197"/>
      <c r="FME1037" s="197"/>
      <c r="FMF1037" s="197"/>
      <c r="FMG1037" s="197"/>
      <c r="FMH1037" s="197"/>
      <c r="FMI1037" s="197"/>
      <c r="FMJ1037" s="197"/>
      <c r="FMK1037" s="197"/>
      <c r="FML1037" s="197"/>
      <c r="FMM1037" s="197"/>
      <c r="FMN1037" s="197"/>
      <c r="FMO1037" s="197"/>
      <c r="FMP1037" s="197"/>
      <c r="FMQ1037" s="197"/>
      <c r="FMR1037" s="197"/>
      <c r="FMS1037" s="197"/>
      <c r="FMT1037" s="197"/>
      <c r="FMU1037" s="197"/>
      <c r="FMV1037" s="197"/>
      <c r="FMW1037" s="197"/>
      <c r="FMX1037" s="197"/>
      <c r="FMY1037" s="197"/>
      <c r="FMZ1037" s="197"/>
      <c r="FNA1037" s="197"/>
      <c r="FNB1037" s="197"/>
      <c r="FNC1037" s="197"/>
      <c r="FND1037" s="197"/>
      <c r="FNE1037" s="197"/>
      <c r="FNF1037" s="197"/>
      <c r="FNG1037" s="197"/>
      <c r="FNH1037" s="197"/>
      <c r="FNI1037" s="197"/>
      <c r="FNJ1037" s="197"/>
      <c r="FNK1037" s="197"/>
      <c r="FNL1037" s="197"/>
      <c r="FNM1037" s="197"/>
      <c r="FNN1037" s="197"/>
      <c r="FNO1037" s="197"/>
      <c r="FNP1037" s="197"/>
      <c r="FNQ1037" s="197"/>
      <c r="FNR1037" s="197"/>
      <c r="FNS1037" s="197"/>
      <c r="FNT1037" s="197"/>
      <c r="FNU1037" s="197"/>
      <c r="FNV1037" s="197"/>
      <c r="FNW1037" s="197"/>
      <c r="FNX1037" s="197"/>
      <c r="FNY1037" s="197"/>
      <c r="FNZ1037" s="197"/>
      <c r="FOA1037" s="197"/>
      <c r="FOB1037" s="197"/>
      <c r="FOC1037" s="197"/>
      <c r="FOD1037" s="197"/>
      <c r="FOE1037" s="197"/>
      <c r="FOF1037" s="197"/>
      <c r="FOG1037" s="197"/>
      <c r="FOH1037" s="197"/>
      <c r="FOI1037" s="197"/>
      <c r="FOJ1037" s="197"/>
      <c r="FOK1037" s="197"/>
      <c r="FOL1037" s="197"/>
      <c r="FOM1037" s="197"/>
      <c r="FON1037" s="197"/>
      <c r="FOO1037" s="197"/>
      <c r="FOP1037" s="197"/>
      <c r="FOQ1037" s="197"/>
      <c r="FOR1037" s="197"/>
      <c r="FOS1037" s="197"/>
      <c r="FOT1037" s="197"/>
      <c r="FOU1037" s="197"/>
      <c r="FOV1037" s="197"/>
      <c r="FOW1037" s="197"/>
      <c r="FOX1037" s="197"/>
      <c r="FOY1037" s="197"/>
      <c r="FOZ1037" s="197"/>
      <c r="FPA1037" s="197"/>
      <c r="FPB1037" s="197"/>
      <c r="FPC1037" s="197"/>
      <c r="FPD1037" s="197"/>
      <c r="FPE1037" s="197"/>
      <c r="FPF1037" s="197"/>
      <c r="FPG1037" s="197"/>
      <c r="FPH1037" s="197"/>
      <c r="FPI1037" s="197"/>
      <c r="FPJ1037" s="197"/>
      <c r="FPK1037" s="197"/>
      <c r="FPL1037" s="197"/>
      <c r="FPM1037" s="197"/>
      <c r="FPN1037" s="197"/>
      <c r="FPO1037" s="197"/>
      <c r="FPP1037" s="197"/>
      <c r="FPQ1037" s="197"/>
      <c r="FPR1037" s="197"/>
      <c r="FPS1037" s="197"/>
      <c r="FPT1037" s="197"/>
      <c r="FPU1037" s="197"/>
      <c r="FPV1037" s="197"/>
      <c r="FPW1037" s="197"/>
      <c r="FPX1037" s="197"/>
      <c r="FPY1037" s="197"/>
      <c r="FPZ1037" s="197"/>
      <c r="FQA1037" s="197"/>
      <c r="FQB1037" s="197"/>
      <c r="FQC1037" s="197"/>
      <c r="FQD1037" s="197"/>
      <c r="FQE1037" s="197"/>
      <c r="FQF1037" s="197"/>
      <c r="FQG1037" s="197"/>
      <c r="FQH1037" s="197"/>
      <c r="FQI1037" s="197"/>
      <c r="FQJ1037" s="197"/>
      <c r="FQK1037" s="197"/>
      <c r="FQL1037" s="197"/>
      <c r="FQM1037" s="197"/>
      <c r="FQN1037" s="197"/>
      <c r="FQO1037" s="197"/>
      <c r="FQP1037" s="197"/>
      <c r="FQQ1037" s="197"/>
      <c r="FQR1037" s="197"/>
      <c r="FQS1037" s="197"/>
      <c r="FQT1037" s="197"/>
      <c r="FQU1037" s="197"/>
      <c r="FQV1037" s="197"/>
      <c r="FQW1037" s="197"/>
      <c r="FQX1037" s="197"/>
      <c r="FQY1037" s="197"/>
      <c r="FQZ1037" s="197"/>
      <c r="FRA1037" s="197"/>
      <c r="FRB1037" s="197"/>
      <c r="FRC1037" s="197"/>
      <c r="FRD1037" s="197"/>
      <c r="FRE1037" s="197"/>
      <c r="FRF1037" s="197"/>
      <c r="FRG1037" s="197"/>
      <c r="FRH1037" s="197"/>
      <c r="FRI1037" s="197"/>
      <c r="FRJ1037" s="197"/>
      <c r="FRK1037" s="197"/>
      <c r="FRL1037" s="197"/>
      <c r="FRM1037" s="197"/>
      <c r="FRN1037" s="197"/>
      <c r="FRO1037" s="197"/>
      <c r="FRP1037" s="197"/>
      <c r="FRQ1037" s="197"/>
      <c r="FRR1037" s="197"/>
      <c r="FRS1037" s="197"/>
      <c r="FRT1037" s="197"/>
      <c r="FRU1037" s="197"/>
      <c r="FRV1037" s="197"/>
      <c r="FRW1037" s="197"/>
      <c r="FRX1037" s="197"/>
      <c r="FRY1037" s="197"/>
      <c r="FRZ1037" s="197"/>
      <c r="FSA1037" s="197"/>
      <c r="FSB1037" s="197"/>
      <c r="FSC1037" s="197"/>
      <c r="FSD1037" s="197"/>
      <c r="FSE1037" s="197"/>
      <c r="FSF1037" s="197"/>
      <c r="FSG1037" s="197"/>
      <c r="FSH1037" s="197"/>
      <c r="FSI1037" s="197"/>
      <c r="FSJ1037" s="197"/>
      <c r="FSK1037" s="197"/>
      <c r="FSL1037" s="197"/>
      <c r="FSM1037" s="197"/>
      <c r="FSN1037" s="197"/>
      <c r="FSO1037" s="197"/>
      <c r="FSP1037" s="197"/>
      <c r="FSQ1037" s="197"/>
      <c r="FSR1037" s="197"/>
      <c r="FSS1037" s="197"/>
      <c r="FST1037" s="197"/>
      <c r="FSU1037" s="197"/>
      <c r="FSV1037" s="197"/>
      <c r="FSW1037" s="197"/>
      <c r="FSX1037" s="197"/>
      <c r="FSY1037" s="197"/>
      <c r="FSZ1037" s="197"/>
      <c r="FTA1037" s="197"/>
      <c r="FTB1037" s="197"/>
      <c r="FTC1037" s="197"/>
      <c r="FTD1037" s="197"/>
      <c r="FTE1037" s="197"/>
      <c r="FTF1037" s="197"/>
      <c r="FTG1037" s="197"/>
      <c r="FTH1037" s="197"/>
      <c r="FTI1037" s="197"/>
      <c r="FTJ1037" s="197"/>
      <c r="FTK1037" s="197"/>
      <c r="FTL1037" s="197"/>
      <c r="FTM1037" s="197"/>
      <c r="FTN1037" s="197"/>
      <c r="FTO1037" s="197"/>
      <c r="FTP1037" s="197"/>
      <c r="FTQ1037" s="197"/>
      <c r="FTR1037" s="197"/>
      <c r="FTS1037" s="197"/>
      <c r="FTT1037" s="197"/>
      <c r="FTU1037" s="197"/>
      <c r="FTV1037" s="197"/>
      <c r="FTW1037" s="197"/>
      <c r="FTX1037" s="197"/>
      <c r="FTY1037" s="197"/>
      <c r="FTZ1037" s="197"/>
      <c r="FUA1037" s="197"/>
      <c r="FUB1037" s="197"/>
      <c r="FUC1037" s="197"/>
      <c r="FUD1037" s="197"/>
      <c r="FUE1037" s="197"/>
      <c r="FUF1037" s="197"/>
      <c r="FUG1037" s="197"/>
      <c r="FUH1037" s="197"/>
      <c r="FUI1037" s="197"/>
      <c r="FUJ1037" s="197"/>
      <c r="FUK1037" s="197"/>
      <c r="FUL1037" s="197"/>
      <c r="FUM1037" s="197"/>
      <c r="FUN1037" s="197"/>
      <c r="FUO1037" s="197"/>
      <c r="FUP1037" s="197"/>
      <c r="FUQ1037" s="197"/>
      <c r="FUR1037" s="197"/>
      <c r="FUS1037" s="197"/>
      <c r="FUT1037" s="197"/>
      <c r="FUU1037" s="197"/>
      <c r="FUV1037" s="197"/>
      <c r="FUW1037" s="197"/>
      <c r="FUX1037" s="197"/>
      <c r="FUY1037" s="197"/>
      <c r="FUZ1037" s="197"/>
      <c r="FVA1037" s="197"/>
      <c r="FVB1037" s="197"/>
      <c r="FVC1037" s="197"/>
      <c r="FVD1037" s="197"/>
      <c r="FVE1037" s="197"/>
      <c r="FVF1037" s="197"/>
      <c r="FVG1037" s="197"/>
      <c r="FVH1037" s="197"/>
      <c r="FVI1037" s="197"/>
      <c r="FVJ1037" s="197"/>
      <c r="FVK1037" s="197"/>
      <c r="FVL1037" s="197"/>
      <c r="FVM1037" s="197"/>
      <c r="FVN1037" s="197"/>
      <c r="FVO1037" s="197"/>
      <c r="FVP1037" s="197"/>
      <c r="FVQ1037" s="197"/>
      <c r="FVR1037" s="197"/>
      <c r="FVS1037" s="197"/>
      <c r="FVT1037" s="197"/>
      <c r="FVU1037" s="197"/>
      <c r="FVV1037" s="197"/>
      <c r="FVW1037" s="197"/>
      <c r="FVX1037" s="197"/>
      <c r="FVY1037" s="197"/>
      <c r="FVZ1037" s="197"/>
      <c r="FWA1037" s="197"/>
      <c r="FWB1037" s="197"/>
      <c r="FWC1037" s="197"/>
      <c r="FWD1037" s="197"/>
      <c r="FWE1037" s="197"/>
      <c r="FWF1037" s="197"/>
      <c r="FWG1037" s="197"/>
      <c r="FWH1037" s="197"/>
      <c r="FWI1037" s="197"/>
      <c r="FWJ1037" s="197"/>
      <c r="FWK1037" s="197"/>
      <c r="FWL1037" s="197"/>
      <c r="FWM1037" s="197"/>
      <c r="FWN1037" s="197"/>
      <c r="FWO1037" s="197"/>
      <c r="FWP1037" s="197"/>
      <c r="FWQ1037" s="197"/>
      <c r="FWR1037" s="197"/>
      <c r="FWS1037" s="197"/>
      <c r="FWT1037" s="197"/>
      <c r="FWU1037" s="197"/>
      <c r="FWV1037" s="197"/>
      <c r="FWW1037" s="197"/>
      <c r="FWX1037" s="197"/>
      <c r="FWY1037" s="197"/>
      <c r="FWZ1037" s="197"/>
      <c r="FXA1037" s="197"/>
      <c r="FXB1037" s="197"/>
      <c r="FXC1037" s="197"/>
      <c r="FXD1037" s="197"/>
      <c r="FXE1037" s="197"/>
      <c r="FXF1037" s="197"/>
      <c r="FXG1037" s="197"/>
      <c r="FXH1037" s="197"/>
      <c r="FXI1037" s="197"/>
      <c r="FXJ1037" s="197"/>
      <c r="FXK1037" s="197"/>
      <c r="FXL1037" s="197"/>
      <c r="FXM1037" s="197"/>
      <c r="FXN1037" s="197"/>
      <c r="FXO1037" s="197"/>
      <c r="FXP1037" s="197"/>
      <c r="FXQ1037" s="197"/>
      <c r="FXR1037" s="197"/>
      <c r="FXS1037" s="197"/>
      <c r="FXT1037" s="197"/>
      <c r="FXU1037" s="197"/>
      <c r="FXV1037" s="197"/>
      <c r="FXW1037" s="197"/>
      <c r="FXX1037" s="197"/>
      <c r="FXY1037" s="197"/>
      <c r="FXZ1037" s="197"/>
      <c r="FYA1037" s="197"/>
      <c r="FYB1037" s="197"/>
      <c r="FYC1037" s="197"/>
      <c r="FYD1037" s="197"/>
      <c r="FYE1037" s="197"/>
      <c r="FYF1037" s="197"/>
      <c r="FYG1037" s="197"/>
      <c r="FYH1037" s="197"/>
      <c r="FYI1037" s="197"/>
      <c r="FYJ1037" s="197"/>
      <c r="FYK1037" s="197"/>
      <c r="FYL1037" s="197"/>
      <c r="FYM1037" s="197"/>
      <c r="FYN1037" s="197"/>
      <c r="FYO1037" s="197"/>
      <c r="FYP1037" s="197"/>
      <c r="FYQ1037" s="197"/>
      <c r="FYR1037" s="197"/>
      <c r="FYS1037" s="197"/>
      <c r="FYT1037" s="197"/>
      <c r="FYU1037" s="197"/>
      <c r="FYV1037" s="197"/>
      <c r="FYW1037" s="197"/>
      <c r="FYX1037" s="197"/>
      <c r="FYY1037" s="197"/>
      <c r="FYZ1037" s="197"/>
      <c r="FZA1037" s="197"/>
      <c r="FZB1037" s="197"/>
      <c r="FZC1037" s="197"/>
      <c r="FZD1037" s="197"/>
      <c r="FZE1037" s="197"/>
      <c r="FZF1037" s="197"/>
      <c r="FZG1037" s="197"/>
      <c r="FZH1037" s="197"/>
      <c r="FZI1037" s="197"/>
      <c r="FZJ1037" s="197"/>
      <c r="FZK1037" s="197"/>
      <c r="FZL1037" s="197"/>
      <c r="FZM1037" s="197"/>
      <c r="FZN1037" s="197"/>
      <c r="FZO1037" s="197"/>
      <c r="FZP1037" s="197"/>
      <c r="FZQ1037" s="197"/>
      <c r="FZR1037" s="197"/>
      <c r="FZS1037" s="197"/>
      <c r="FZT1037" s="197"/>
      <c r="FZU1037" s="197"/>
      <c r="FZV1037" s="197"/>
      <c r="FZW1037" s="197"/>
      <c r="FZX1037" s="197"/>
      <c r="FZY1037" s="197"/>
      <c r="FZZ1037" s="197"/>
      <c r="GAA1037" s="197"/>
      <c r="GAB1037" s="197"/>
      <c r="GAC1037" s="197"/>
      <c r="GAD1037" s="197"/>
      <c r="GAE1037" s="197"/>
      <c r="GAF1037" s="197"/>
      <c r="GAG1037" s="197"/>
      <c r="GAH1037" s="197"/>
      <c r="GAI1037" s="197"/>
      <c r="GAJ1037" s="197"/>
      <c r="GAK1037" s="197"/>
      <c r="GAL1037" s="197"/>
      <c r="GAM1037" s="197"/>
      <c r="GAN1037" s="197"/>
      <c r="GAO1037" s="197"/>
      <c r="GAP1037" s="197"/>
      <c r="GAQ1037" s="197"/>
      <c r="GAR1037" s="197"/>
      <c r="GAS1037" s="197"/>
      <c r="GAT1037" s="197"/>
      <c r="GAU1037" s="197"/>
      <c r="GAV1037" s="197"/>
      <c r="GAW1037" s="197"/>
      <c r="GAX1037" s="197"/>
      <c r="GAY1037" s="197"/>
      <c r="GAZ1037" s="197"/>
      <c r="GBA1037" s="197"/>
      <c r="GBB1037" s="197"/>
      <c r="GBC1037" s="197"/>
      <c r="GBD1037" s="197"/>
      <c r="GBE1037" s="197"/>
      <c r="GBF1037" s="197"/>
      <c r="GBG1037" s="197"/>
      <c r="GBH1037" s="197"/>
      <c r="GBI1037" s="197"/>
      <c r="GBJ1037" s="197"/>
      <c r="GBK1037" s="197"/>
      <c r="GBL1037" s="197"/>
      <c r="GBM1037" s="197"/>
      <c r="GBN1037" s="197"/>
      <c r="GBO1037" s="197"/>
      <c r="GBP1037" s="197"/>
      <c r="GBQ1037" s="197"/>
      <c r="GBR1037" s="197"/>
      <c r="GBS1037" s="197"/>
      <c r="GBT1037" s="197"/>
      <c r="GBU1037" s="197"/>
      <c r="GBV1037" s="197"/>
      <c r="GBW1037" s="197"/>
      <c r="GBX1037" s="197"/>
      <c r="GBY1037" s="197"/>
      <c r="GBZ1037" s="197"/>
      <c r="GCA1037" s="197"/>
      <c r="GCB1037" s="197"/>
      <c r="GCC1037" s="197"/>
      <c r="GCD1037" s="197"/>
      <c r="GCE1037" s="197"/>
      <c r="GCF1037" s="197"/>
      <c r="GCG1037" s="197"/>
      <c r="GCH1037" s="197"/>
      <c r="GCI1037" s="197"/>
      <c r="GCJ1037" s="197"/>
      <c r="GCK1037" s="197"/>
      <c r="GCL1037" s="197"/>
      <c r="GCM1037" s="197"/>
      <c r="GCN1037" s="197"/>
      <c r="GCO1037" s="197"/>
      <c r="GCP1037" s="197"/>
      <c r="GCQ1037" s="197"/>
      <c r="GCR1037" s="197"/>
      <c r="GCS1037" s="197"/>
      <c r="GCT1037" s="197"/>
      <c r="GCU1037" s="197"/>
      <c r="GCV1037" s="197"/>
      <c r="GCW1037" s="197"/>
      <c r="GCX1037" s="197"/>
      <c r="GCY1037" s="197"/>
      <c r="GCZ1037" s="197"/>
      <c r="GDA1037" s="197"/>
      <c r="GDB1037" s="197"/>
      <c r="GDC1037" s="197"/>
      <c r="GDD1037" s="197"/>
      <c r="GDE1037" s="197"/>
      <c r="GDF1037" s="197"/>
      <c r="GDG1037" s="197"/>
      <c r="GDH1037" s="197"/>
      <c r="GDI1037" s="197"/>
      <c r="GDJ1037" s="197"/>
      <c r="GDK1037" s="197"/>
      <c r="GDL1037" s="197"/>
      <c r="GDM1037" s="197"/>
      <c r="GDN1037" s="197"/>
      <c r="GDO1037" s="197"/>
      <c r="GDP1037" s="197"/>
      <c r="GDQ1037" s="197"/>
      <c r="GDR1037" s="197"/>
      <c r="GDS1037" s="197"/>
      <c r="GDT1037" s="197"/>
      <c r="GDU1037" s="197"/>
      <c r="GDV1037" s="197"/>
      <c r="GDW1037" s="197"/>
      <c r="GDX1037" s="197"/>
      <c r="GDY1037" s="197"/>
      <c r="GDZ1037" s="197"/>
      <c r="GEA1037" s="197"/>
      <c r="GEB1037" s="197"/>
      <c r="GEC1037" s="197"/>
      <c r="GED1037" s="197"/>
      <c r="GEE1037" s="197"/>
      <c r="GEF1037" s="197"/>
      <c r="GEG1037" s="197"/>
      <c r="GEH1037" s="197"/>
      <c r="GEI1037" s="197"/>
      <c r="GEJ1037" s="197"/>
      <c r="GEK1037" s="197"/>
      <c r="GEL1037" s="197"/>
      <c r="GEM1037" s="197"/>
      <c r="GEN1037" s="197"/>
      <c r="GEO1037" s="197"/>
      <c r="GEP1037" s="197"/>
      <c r="GEQ1037" s="197"/>
      <c r="GER1037" s="197"/>
      <c r="GES1037" s="197"/>
      <c r="GET1037" s="197"/>
      <c r="GEU1037" s="197"/>
      <c r="GEV1037" s="197"/>
      <c r="GEW1037" s="197"/>
      <c r="GEX1037" s="197"/>
      <c r="GEY1037" s="197"/>
      <c r="GEZ1037" s="197"/>
      <c r="GFA1037" s="197"/>
      <c r="GFB1037" s="197"/>
      <c r="GFC1037" s="197"/>
      <c r="GFD1037" s="197"/>
      <c r="GFE1037" s="197"/>
      <c r="GFF1037" s="197"/>
      <c r="GFG1037" s="197"/>
      <c r="GFH1037" s="197"/>
      <c r="GFI1037" s="197"/>
      <c r="GFJ1037" s="197"/>
      <c r="GFK1037" s="197"/>
      <c r="GFL1037" s="197"/>
      <c r="GFM1037" s="197"/>
      <c r="GFN1037" s="197"/>
      <c r="GFO1037" s="197"/>
      <c r="GFP1037" s="197"/>
      <c r="GFQ1037" s="197"/>
      <c r="GFR1037" s="197"/>
      <c r="GFS1037" s="197"/>
      <c r="GFT1037" s="197"/>
      <c r="GFU1037" s="197"/>
      <c r="GFV1037" s="197"/>
      <c r="GFW1037" s="197"/>
      <c r="GFX1037" s="197"/>
      <c r="GFY1037" s="197"/>
      <c r="GFZ1037" s="197"/>
      <c r="GGA1037" s="197"/>
      <c r="GGB1037" s="197"/>
      <c r="GGC1037" s="197"/>
      <c r="GGD1037" s="197"/>
      <c r="GGE1037" s="197"/>
      <c r="GGF1037" s="197"/>
      <c r="GGG1037" s="197"/>
      <c r="GGH1037" s="197"/>
      <c r="GGI1037" s="197"/>
      <c r="GGJ1037" s="197"/>
      <c r="GGK1037" s="197"/>
      <c r="GGL1037" s="197"/>
      <c r="GGM1037" s="197"/>
      <c r="GGN1037" s="197"/>
      <c r="GGO1037" s="197"/>
      <c r="GGP1037" s="197"/>
      <c r="GGQ1037" s="197"/>
      <c r="GGR1037" s="197"/>
      <c r="GGS1037" s="197"/>
      <c r="GGT1037" s="197"/>
      <c r="GGU1037" s="197"/>
      <c r="GGV1037" s="197"/>
      <c r="GGW1037" s="197"/>
      <c r="GGX1037" s="197"/>
      <c r="GGY1037" s="197"/>
      <c r="GGZ1037" s="197"/>
      <c r="GHA1037" s="197"/>
      <c r="GHB1037" s="197"/>
      <c r="GHC1037" s="197"/>
      <c r="GHD1037" s="197"/>
      <c r="GHE1037" s="197"/>
      <c r="GHF1037" s="197"/>
      <c r="GHG1037" s="197"/>
      <c r="GHH1037" s="197"/>
      <c r="GHI1037" s="197"/>
      <c r="GHJ1037" s="197"/>
      <c r="GHK1037" s="197"/>
      <c r="GHL1037" s="197"/>
      <c r="GHM1037" s="197"/>
      <c r="GHN1037" s="197"/>
      <c r="GHO1037" s="197"/>
      <c r="GHP1037" s="197"/>
      <c r="GHQ1037" s="197"/>
      <c r="GHR1037" s="197"/>
      <c r="GHS1037" s="197"/>
      <c r="GHT1037" s="197"/>
      <c r="GHU1037" s="197"/>
      <c r="GHV1037" s="197"/>
      <c r="GHW1037" s="197"/>
      <c r="GHX1037" s="197"/>
      <c r="GHY1037" s="197"/>
      <c r="GHZ1037" s="197"/>
      <c r="GIA1037" s="197"/>
      <c r="GIB1037" s="197"/>
      <c r="GIC1037" s="197"/>
      <c r="GID1037" s="197"/>
      <c r="GIE1037" s="197"/>
      <c r="GIF1037" s="197"/>
      <c r="GIG1037" s="197"/>
      <c r="GIH1037" s="197"/>
      <c r="GII1037" s="197"/>
      <c r="GIJ1037" s="197"/>
      <c r="GIK1037" s="197"/>
      <c r="GIL1037" s="197"/>
      <c r="GIM1037" s="197"/>
      <c r="GIN1037" s="197"/>
      <c r="GIO1037" s="197"/>
      <c r="GIP1037" s="197"/>
      <c r="GIQ1037" s="197"/>
      <c r="GIR1037" s="197"/>
      <c r="GIS1037" s="197"/>
      <c r="GIT1037" s="197"/>
      <c r="GIU1037" s="197"/>
      <c r="GIV1037" s="197"/>
      <c r="GIW1037" s="197"/>
      <c r="GIX1037" s="197"/>
      <c r="GIY1037" s="197"/>
      <c r="GIZ1037" s="197"/>
      <c r="GJA1037" s="197"/>
      <c r="GJB1037" s="197"/>
      <c r="GJC1037" s="197"/>
      <c r="GJD1037" s="197"/>
      <c r="GJE1037" s="197"/>
      <c r="GJF1037" s="197"/>
      <c r="GJG1037" s="197"/>
      <c r="GJH1037" s="197"/>
      <c r="GJI1037" s="197"/>
      <c r="GJJ1037" s="197"/>
      <c r="GJK1037" s="197"/>
      <c r="GJL1037" s="197"/>
      <c r="GJM1037" s="197"/>
      <c r="GJN1037" s="197"/>
      <c r="GJO1037" s="197"/>
      <c r="GJP1037" s="197"/>
      <c r="GJQ1037" s="197"/>
      <c r="GJR1037" s="197"/>
      <c r="GJS1037" s="197"/>
      <c r="GJT1037" s="197"/>
      <c r="GJU1037" s="197"/>
      <c r="GJV1037" s="197"/>
      <c r="GJW1037" s="197"/>
      <c r="GJX1037" s="197"/>
      <c r="GJY1037" s="197"/>
      <c r="GJZ1037" s="197"/>
      <c r="GKA1037" s="197"/>
      <c r="GKB1037" s="197"/>
      <c r="GKC1037" s="197"/>
      <c r="GKD1037" s="197"/>
      <c r="GKE1037" s="197"/>
      <c r="GKF1037" s="197"/>
      <c r="GKG1037" s="197"/>
      <c r="GKH1037" s="197"/>
      <c r="GKI1037" s="197"/>
      <c r="GKJ1037" s="197"/>
      <c r="GKK1037" s="197"/>
      <c r="GKL1037" s="197"/>
      <c r="GKM1037" s="197"/>
      <c r="GKN1037" s="197"/>
      <c r="GKO1037" s="197"/>
      <c r="GKP1037" s="197"/>
      <c r="GKQ1037" s="197"/>
      <c r="GKR1037" s="197"/>
      <c r="GKS1037" s="197"/>
      <c r="GKT1037" s="197"/>
      <c r="GKU1037" s="197"/>
      <c r="GKV1037" s="197"/>
      <c r="GKW1037" s="197"/>
      <c r="GKX1037" s="197"/>
      <c r="GKY1037" s="197"/>
      <c r="GKZ1037" s="197"/>
      <c r="GLA1037" s="197"/>
      <c r="GLB1037" s="197"/>
      <c r="GLC1037" s="197"/>
      <c r="GLD1037" s="197"/>
      <c r="GLE1037" s="197"/>
      <c r="GLF1037" s="197"/>
      <c r="GLG1037" s="197"/>
      <c r="GLH1037" s="197"/>
      <c r="GLI1037" s="197"/>
      <c r="GLJ1037" s="197"/>
      <c r="GLK1037" s="197"/>
      <c r="GLL1037" s="197"/>
      <c r="GLM1037" s="197"/>
      <c r="GLN1037" s="197"/>
      <c r="GLO1037" s="197"/>
      <c r="GLP1037" s="197"/>
      <c r="GLQ1037" s="197"/>
      <c r="GLR1037" s="197"/>
      <c r="GLS1037" s="197"/>
      <c r="GLT1037" s="197"/>
      <c r="GLU1037" s="197"/>
      <c r="GLV1037" s="197"/>
      <c r="GLW1037" s="197"/>
      <c r="GLX1037" s="197"/>
      <c r="GLY1037" s="197"/>
      <c r="GLZ1037" s="197"/>
      <c r="GMA1037" s="197"/>
      <c r="GMB1037" s="197"/>
      <c r="GMC1037" s="197"/>
      <c r="GMD1037" s="197"/>
      <c r="GME1037" s="197"/>
      <c r="GMF1037" s="197"/>
      <c r="GMG1037" s="197"/>
      <c r="GMH1037" s="197"/>
      <c r="GMI1037" s="197"/>
      <c r="GMJ1037" s="197"/>
      <c r="GMK1037" s="197"/>
      <c r="GML1037" s="197"/>
      <c r="GMM1037" s="197"/>
      <c r="GMN1037" s="197"/>
      <c r="GMO1037" s="197"/>
      <c r="GMP1037" s="197"/>
      <c r="GMQ1037" s="197"/>
      <c r="GMR1037" s="197"/>
      <c r="GMS1037" s="197"/>
      <c r="GMT1037" s="197"/>
      <c r="GMU1037" s="197"/>
      <c r="GMV1037" s="197"/>
      <c r="GMW1037" s="197"/>
      <c r="GMX1037" s="197"/>
      <c r="GMY1037" s="197"/>
      <c r="GMZ1037" s="197"/>
      <c r="GNA1037" s="197"/>
      <c r="GNB1037" s="197"/>
      <c r="GNC1037" s="197"/>
      <c r="GND1037" s="197"/>
      <c r="GNE1037" s="197"/>
      <c r="GNF1037" s="197"/>
      <c r="GNG1037" s="197"/>
      <c r="GNH1037" s="197"/>
      <c r="GNI1037" s="197"/>
      <c r="GNJ1037" s="197"/>
      <c r="GNK1037" s="197"/>
      <c r="GNL1037" s="197"/>
      <c r="GNM1037" s="197"/>
      <c r="GNN1037" s="197"/>
      <c r="GNO1037" s="197"/>
      <c r="GNP1037" s="197"/>
      <c r="GNQ1037" s="197"/>
      <c r="GNR1037" s="197"/>
      <c r="GNS1037" s="197"/>
      <c r="GNT1037" s="197"/>
      <c r="GNU1037" s="197"/>
      <c r="GNV1037" s="197"/>
      <c r="GNW1037" s="197"/>
      <c r="GNX1037" s="197"/>
      <c r="GNY1037" s="197"/>
      <c r="GNZ1037" s="197"/>
      <c r="GOA1037" s="197"/>
      <c r="GOB1037" s="197"/>
      <c r="GOC1037" s="197"/>
      <c r="GOD1037" s="197"/>
      <c r="GOE1037" s="197"/>
      <c r="GOF1037" s="197"/>
      <c r="GOG1037" s="197"/>
      <c r="GOH1037" s="197"/>
      <c r="GOI1037" s="197"/>
      <c r="GOJ1037" s="197"/>
      <c r="GOK1037" s="197"/>
      <c r="GOL1037" s="197"/>
      <c r="GOM1037" s="197"/>
      <c r="GON1037" s="197"/>
      <c r="GOO1037" s="197"/>
      <c r="GOP1037" s="197"/>
      <c r="GOQ1037" s="197"/>
      <c r="GOR1037" s="197"/>
      <c r="GOS1037" s="197"/>
      <c r="GOT1037" s="197"/>
      <c r="GOU1037" s="197"/>
      <c r="GOV1037" s="197"/>
      <c r="GOW1037" s="197"/>
      <c r="GOX1037" s="197"/>
      <c r="GOY1037" s="197"/>
      <c r="GOZ1037" s="197"/>
      <c r="GPA1037" s="197"/>
      <c r="GPB1037" s="197"/>
      <c r="GPC1037" s="197"/>
      <c r="GPD1037" s="197"/>
      <c r="GPE1037" s="197"/>
      <c r="GPF1037" s="197"/>
      <c r="GPG1037" s="197"/>
      <c r="GPH1037" s="197"/>
      <c r="GPI1037" s="197"/>
      <c r="GPJ1037" s="197"/>
      <c r="GPK1037" s="197"/>
      <c r="GPL1037" s="197"/>
      <c r="GPM1037" s="197"/>
      <c r="GPN1037" s="197"/>
      <c r="GPO1037" s="197"/>
      <c r="GPP1037" s="197"/>
      <c r="GPQ1037" s="197"/>
      <c r="GPR1037" s="197"/>
      <c r="GPS1037" s="197"/>
      <c r="GPT1037" s="197"/>
      <c r="GPU1037" s="197"/>
      <c r="GPV1037" s="197"/>
      <c r="GPW1037" s="197"/>
      <c r="GPX1037" s="197"/>
      <c r="GPY1037" s="197"/>
      <c r="GPZ1037" s="197"/>
      <c r="GQA1037" s="197"/>
      <c r="GQB1037" s="197"/>
      <c r="GQC1037" s="197"/>
      <c r="GQD1037" s="197"/>
      <c r="GQE1037" s="197"/>
      <c r="GQF1037" s="197"/>
      <c r="GQG1037" s="197"/>
      <c r="GQH1037" s="197"/>
      <c r="GQI1037" s="197"/>
      <c r="GQJ1037" s="197"/>
      <c r="GQK1037" s="197"/>
      <c r="GQL1037" s="197"/>
      <c r="GQM1037" s="197"/>
      <c r="GQN1037" s="197"/>
      <c r="GQO1037" s="197"/>
      <c r="GQP1037" s="197"/>
      <c r="GQQ1037" s="197"/>
      <c r="GQR1037" s="197"/>
      <c r="GQS1037" s="197"/>
      <c r="GQT1037" s="197"/>
      <c r="GQU1037" s="197"/>
      <c r="GQV1037" s="197"/>
      <c r="GQW1037" s="197"/>
      <c r="GQX1037" s="197"/>
      <c r="GQY1037" s="197"/>
      <c r="GQZ1037" s="197"/>
      <c r="GRA1037" s="197"/>
      <c r="GRB1037" s="197"/>
      <c r="GRC1037" s="197"/>
      <c r="GRD1037" s="197"/>
      <c r="GRE1037" s="197"/>
      <c r="GRF1037" s="197"/>
      <c r="GRG1037" s="197"/>
      <c r="GRH1037" s="197"/>
      <c r="GRI1037" s="197"/>
      <c r="GRJ1037" s="197"/>
      <c r="GRK1037" s="197"/>
      <c r="GRL1037" s="197"/>
      <c r="GRM1037" s="197"/>
      <c r="GRN1037" s="197"/>
      <c r="GRO1037" s="197"/>
      <c r="GRP1037" s="197"/>
      <c r="GRQ1037" s="197"/>
      <c r="GRR1037" s="197"/>
      <c r="GRS1037" s="197"/>
      <c r="GRT1037" s="197"/>
      <c r="GRU1037" s="197"/>
      <c r="GRV1037" s="197"/>
      <c r="GRW1037" s="197"/>
      <c r="GRX1037" s="197"/>
      <c r="GRY1037" s="197"/>
      <c r="GRZ1037" s="197"/>
      <c r="GSA1037" s="197"/>
      <c r="GSB1037" s="197"/>
      <c r="GSC1037" s="197"/>
      <c r="GSD1037" s="197"/>
      <c r="GSE1037" s="197"/>
      <c r="GSF1037" s="197"/>
      <c r="GSG1037" s="197"/>
      <c r="GSH1037" s="197"/>
      <c r="GSI1037" s="197"/>
      <c r="GSJ1037" s="197"/>
      <c r="GSK1037" s="197"/>
      <c r="GSL1037" s="197"/>
      <c r="GSM1037" s="197"/>
      <c r="GSN1037" s="197"/>
      <c r="GSO1037" s="197"/>
      <c r="GSP1037" s="197"/>
      <c r="GSQ1037" s="197"/>
      <c r="GSR1037" s="197"/>
      <c r="GSS1037" s="197"/>
      <c r="GST1037" s="197"/>
      <c r="GSU1037" s="197"/>
      <c r="GSV1037" s="197"/>
      <c r="GSW1037" s="197"/>
      <c r="GSX1037" s="197"/>
      <c r="GSY1037" s="197"/>
      <c r="GSZ1037" s="197"/>
      <c r="GTA1037" s="197"/>
      <c r="GTB1037" s="197"/>
      <c r="GTC1037" s="197"/>
      <c r="GTD1037" s="197"/>
      <c r="GTE1037" s="197"/>
      <c r="GTF1037" s="197"/>
      <c r="GTG1037" s="197"/>
      <c r="GTH1037" s="197"/>
      <c r="GTI1037" s="197"/>
      <c r="GTJ1037" s="197"/>
      <c r="GTK1037" s="197"/>
      <c r="GTL1037" s="197"/>
      <c r="GTM1037" s="197"/>
      <c r="GTN1037" s="197"/>
      <c r="GTO1037" s="197"/>
      <c r="GTP1037" s="197"/>
      <c r="GTQ1037" s="197"/>
      <c r="GTR1037" s="197"/>
      <c r="GTS1037" s="197"/>
      <c r="GTT1037" s="197"/>
      <c r="GTU1037" s="197"/>
      <c r="GTV1037" s="197"/>
      <c r="GTW1037" s="197"/>
      <c r="GTX1037" s="197"/>
      <c r="GTY1037" s="197"/>
      <c r="GTZ1037" s="197"/>
      <c r="GUA1037" s="197"/>
      <c r="GUB1037" s="197"/>
      <c r="GUC1037" s="197"/>
      <c r="GUD1037" s="197"/>
      <c r="GUE1037" s="197"/>
      <c r="GUF1037" s="197"/>
      <c r="GUG1037" s="197"/>
      <c r="GUH1037" s="197"/>
      <c r="GUI1037" s="197"/>
      <c r="GUJ1037" s="197"/>
      <c r="GUK1037" s="197"/>
      <c r="GUL1037" s="197"/>
      <c r="GUM1037" s="197"/>
      <c r="GUN1037" s="197"/>
      <c r="GUO1037" s="197"/>
      <c r="GUP1037" s="197"/>
      <c r="GUQ1037" s="197"/>
      <c r="GUR1037" s="197"/>
      <c r="GUS1037" s="197"/>
      <c r="GUT1037" s="197"/>
      <c r="GUU1037" s="197"/>
      <c r="GUV1037" s="197"/>
      <c r="GUW1037" s="197"/>
      <c r="GUX1037" s="197"/>
      <c r="GUY1037" s="197"/>
      <c r="GUZ1037" s="197"/>
      <c r="GVA1037" s="197"/>
      <c r="GVB1037" s="197"/>
      <c r="GVC1037" s="197"/>
      <c r="GVD1037" s="197"/>
      <c r="GVE1037" s="197"/>
      <c r="GVF1037" s="197"/>
      <c r="GVG1037" s="197"/>
      <c r="GVH1037" s="197"/>
      <c r="GVI1037" s="197"/>
      <c r="GVJ1037" s="197"/>
      <c r="GVK1037" s="197"/>
      <c r="GVL1037" s="197"/>
      <c r="GVM1037" s="197"/>
      <c r="GVN1037" s="197"/>
      <c r="GVO1037" s="197"/>
      <c r="GVP1037" s="197"/>
      <c r="GVQ1037" s="197"/>
      <c r="GVR1037" s="197"/>
      <c r="GVS1037" s="197"/>
      <c r="GVT1037" s="197"/>
      <c r="GVU1037" s="197"/>
      <c r="GVV1037" s="197"/>
      <c r="GVW1037" s="197"/>
      <c r="GVX1037" s="197"/>
      <c r="GVY1037" s="197"/>
      <c r="GVZ1037" s="197"/>
      <c r="GWA1037" s="197"/>
      <c r="GWB1037" s="197"/>
      <c r="GWC1037" s="197"/>
      <c r="GWD1037" s="197"/>
      <c r="GWE1037" s="197"/>
      <c r="GWF1037" s="197"/>
      <c r="GWG1037" s="197"/>
      <c r="GWH1037" s="197"/>
      <c r="GWI1037" s="197"/>
      <c r="GWJ1037" s="197"/>
      <c r="GWK1037" s="197"/>
      <c r="GWL1037" s="197"/>
      <c r="GWM1037" s="197"/>
      <c r="GWN1037" s="197"/>
      <c r="GWO1037" s="197"/>
      <c r="GWP1037" s="197"/>
      <c r="GWQ1037" s="197"/>
      <c r="GWR1037" s="197"/>
      <c r="GWS1037" s="197"/>
      <c r="GWT1037" s="197"/>
      <c r="GWU1037" s="197"/>
      <c r="GWV1037" s="197"/>
      <c r="GWW1037" s="197"/>
      <c r="GWX1037" s="197"/>
      <c r="GWY1037" s="197"/>
      <c r="GWZ1037" s="197"/>
      <c r="GXA1037" s="197"/>
      <c r="GXB1037" s="197"/>
      <c r="GXC1037" s="197"/>
      <c r="GXD1037" s="197"/>
      <c r="GXE1037" s="197"/>
      <c r="GXF1037" s="197"/>
      <c r="GXG1037" s="197"/>
      <c r="GXH1037" s="197"/>
      <c r="GXI1037" s="197"/>
      <c r="GXJ1037" s="197"/>
      <c r="GXK1037" s="197"/>
      <c r="GXL1037" s="197"/>
      <c r="GXM1037" s="197"/>
      <c r="GXN1037" s="197"/>
      <c r="GXO1037" s="197"/>
      <c r="GXP1037" s="197"/>
      <c r="GXQ1037" s="197"/>
      <c r="GXR1037" s="197"/>
      <c r="GXS1037" s="197"/>
      <c r="GXT1037" s="197"/>
      <c r="GXU1037" s="197"/>
      <c r="GXV1037" s="197"/>
      <c r="GXW1037" s="197"/>
      <c r="GXX1037" s="197"/>
      <c r="GXY1037" s="197"/>
      <c r="GXZ1037" s="197"/>
      <c r="GYA1037" s="197"/>
      <c r="GYB1037" s="197"/>
      <c r="GYC1037" s="197"/>
      <c r="GYD1037" s="197"/>
      <c r="GYE1037" s="197"/>
      <c r="GYF1037" s="197"/>
      <c r="GYG1037" s="197"/>
      <c r="GYH1037" s="197"/>
      <c r="GYI1037" s="197"/>
      <c r="GYJ1037" s="197"/>
      <c r="GYK1037" s="197"/>
      <c r="GYL1037" s="197"/>
      <c r="GYM1037" s="197"/>
      <c r="GYN1037" s="197"/>
      <c r="GYO1037" s="197"/>
      <c r="GYP1037" s="197"/>
      <c r="GYQ1037" s="197"/>
      <c r="GYR1037" s="197"/>
      <c r="GYS1037" s="197"/>
      <c r="GYT1037" s="197"/>
      <c r="GYU1037" s="197"/>
      <c r="GYV1037" s="197"/>
      <c r="GYW1037" s="197"/>
      <c r="GYX1037" s="197"/>
      <c r="GYY1037" s="197"/>
      <c r="GYZ1037" s="197"/>
      <c r="GZA1037" s="197"/>
      <c r="GZB1037" s="197"/>
      <c r="GZC1037" s="197"/>
      <c r="GZD1037" s="197"/>
      <c r="GZE1037" s="197"/>
      <c r="GZF1037" s="197"/>
      <c r="GZG1037" s="197"/>
      <c r="GZH1037" s="197"/>
      <c r="GZI1037" s="197"/>
      <c r="GZJ1037" s="197"/>
      <c r="GZK1037" s="197"/>
      <c r="GZL1037" s="197"/>
      <c r="GZM1037" s="197"/>
      <c r="GZN1037" s="197"/>
      <c r="GZO1037" s="197"/>
      <c r="GZP1037" s="197"/>
      <c r="GZQ1037" s="197"/>
      <c r="GZR1037" s="197"/>
      <c r="GZS1037" s="197"/>
      <c r="GZT1037" s="197"/>
      <c r="GZU1037" s="197"/>
      <c r="GZV1037" s="197"/>
      <c r="GZW1037" s="197"/>
      <c r="GZX1037" s="197"/>
      <c r="GZY1037" s="197"/>
      <c r="GZZ1037" s="197"/>
      <c r="HAA1037" s="197"/>
      <c r="HAB1037" s="197"/>
      <c r="HAC1037" s="197"/>
      <c r="HAD1037" s="197"/>
      <c r="HAE1037" s="197"/>
      <c r="HAF1037" s="197"/>
      <c r="HAG1037" s="197"/>
      <c r="HAH1037" s="197"/>
      <c r="HAI1037" s="197"/>
      <c r="HAJ1037" s="197"/>
      <c r="HAK1037" s="197"/>
      <c r="HAL1037" s="197"/>
      <c r="HAM1037" s="197"/>
      <c r="HAN1037" s="197"/>
      <c r="HAO1037" s="197"/>
      <c r="HAP1037" s="197"/>
      <c r="HAQ1037" s="197"/>
      <c r="HAR1037" s="197"/>
      <c r="HAS1037" s="197"/>
      <c r="HAT1037" s="197"/>
      <c r="HAU1037" s="197"/>
      <c r="HAV1037" s="197"/>
      <c r="HAW1037" s="197"/>
      <c r="HAX1037" s="197"/>
      <c r="HAY1037" s="197"/>
      <c r="HAZ1037" s="197"/>
      <c r="HBA1037" s="197"/>
      <c r="HBB1037" s="197"/>
      <c r="HBC1037" s="197"/>
      <c r="HBD1037" s="197"/>
      <c r="HBE1037" s="197"/>
      <c r="HBF1037" s="197"/>
      <c r="HBG1037" s="197"/>
      <c r="HBH1037" s="197"/>
      <c r="HBI1037" s="197"/>
      <c r="HBJ1037" s="197"/>
      <c r="HBK1037" s="197"/>
      <c r="HBL1037" s="197"/>
      <c r="HBM1037" s="197"/>
      <c r="HBN1037" s="197"/>
      <c r="HBO1037" s="197"/>
      <c r="HBP1037" s="197"/>
      <c r="HBQ1037" s="197"/>
      <c r="HBR1037" s="197"/>
      <c r="HBS1037" s="197"/>
      <c r="HBT1037" s="197"/>
      <c r="HBU1037" s="197"/>
      <c r="HBV1037" s="197"/>
      <c r="HBW1037" s="197"/>
      <c r="HBX1037" s="197"/>
      <c r="HBY1037" s="197"/>
      <c r="HBZ1037" s="197"/>
      <c r="HCA1037" s="197"/>
      <c r="HCB1037" s="197"/>
      <c r="HCC1037" s="197"/>
      <c r="HCD1037" s="197"/>
      <c r="HCE1037" s="197"/>
      <c r="HCF1037" s="197"/>
      <c r="HCG1037" s="197"/>
      <c r="HCH1037" s="197"/>
      <c r="HCI1037" s="197"/>
      <c r="HCJ1037" s="197"/>
      <c r="HCK1037" s="197"/>
      <c r="HCL1037" s="197"/>
      <c r="HCM1037" s="197"/>
      <c r="HCN1037" s="197"/>
      <c r="HCO1037" s="197"/>
      <c r="HCP1037" s="197"/>
      <c r="HCQ1037" s="197"/>
      <c r="HCR1037" s="197"/>
      <c r="HCS1037" s="197"/>
      <c r="HCT1037" s="197"/>
      <c r="HCU1037" s="197"/>
      <c r="HCV1037" s="197"/>
      <c r="HCW1037" s="197"/>
      <c r="HCX1037" s="197"/>
      <c r="HCY1037" s="197"/>
      <c r="HCZ1037" s="197"/>
      <c r="HDA1037" s="197"/>
      <c r="HDB1037" s="197"/>
      <c r="HDC1037" s="197"/>
      <c r="HDD1037" s="197"/>
      <c r="HDE1037" s="197"/>
      <c r="HDF1037" s="197"/>
      <c r="HDG1037" s="197"/>
      <c r="HDH1037" s="197"/>
      <c r="HDI1037" s="197"/>
      <c r="HDJ1037" s="197"/>
      <c r="HDK1037" s="197"/>
      <c r="HDL1037" s="197"/>
      <c r="HDM1037" s="197"/>
      <c r="HDN1037" s="197"/>
      <c r="HDO1037" s="197"/>
      <c r="HDP1037" s="197"/>
      <c r="HDQ1037" s="197"/>
      <c r="HDR1037" s="197"/>
      <c r="HDS1037" s="197"/>
      <c r="HDT1037" s="197"/>
      <c r="HDU1037" s="197"/>
      <c r="HDV1037" s="197"/>
      <c r="HDW1037" s="197"/>
      <c r="HDX1037" s="197"/>
      <c r="HDY1037" s="197"/>
      <c r="HDZ1037" s="197"/>
      <c r="HEA1037" s="197"/>
      <c r="HEB1037" s="197"/>
      <c r="HEC1037" s="197"/>
      <c r="HED1037" s="197"/>
      <c r="HEE1037" s="197"/>
      <c r="HEF1037" s="197"/>
      <c r="HEG1037" s="197"/>
      <c r="HEH1037" s="197"/>
      <c r="HEI1037" s="197"/>
      <c r="HEJ1037" s="197"/>
      <c r="HEK1037" s="197"/>
      <c r="HEL1037" s="197"/>
      <c r="HEM1037" s="197"/>
      <c r="HEN1037" s="197"/>
      <c r="HEO1037" s="197"/>
      <c r="HEP1037" s="197"/>
      <c r="HEQ1037" s="197"/>
      <c r="HER1037" s="197"/>
      <c r="HES1037" s="197"/>
      <c r="HET1037" s="197"/>
      <c r="HEU1037" s="197"/>
      <c r="HEV1037" s="197"/>
      <c r="HEW1037" s="197"/>
      <c r="HEX1037" s="197"/>
      <c r="HEY1037" s="197"/>
      <c r="HEZ1037" s="197"/>
      <c r="HFA1037" s="197"/>
      <c r="HFB1037" s="197"/>
      <c r="HFC1037" s="197"/>
      <c r="HFD1037" s="197"/>
      <c r="HFE1037" s="197"/>
      <c r="HFF1037" s="197"/>
      <c r="HFG1037" s="197"/>
      <c r="HFH1037" s="197"/>
      <c r="HFI1037" s="197"/>
      <c r="HFJ1037" s="197"/>
      <c r="HFK1037" s="197"/>
      <c r="HFL1037" s="197"/>
      <c r="HFM1037" s="197"/>
      <c r="HFN1037" s="197"/>
      <c r="HFO1037" s="197"/>
      <c r="HFP1037" s="197"/>
      <c r="HFQ1037" s="197"/>
      <c r="HFR1037" s="197"/>
      <c r="HFS1037" s="197"/>
      <c r="HFT1037" s="197"/>
      <c r="HFU1037" s="197"/>
      <c r="HFV1037" s="197"/>
      <c r="HFW1037" s="197"/>
      <c r="HFX1037" s="197"/>
      <c r="HFY1037" s="197"/>
      <c r="HFZ1037" s="197"/>
      <c r="HGA1037" s="197"/>
      <c r="HGB1037" s="197"/>
      <c r="HGC1037" s="197"/>
      <c r="HGD1037" s="197"/>
      <c r="HGE1037" s="197"/>
      <c r="HGF1037" s="197"/>
      <c r="HGG1037" s="197"/>
      <c r="HGH1037" s="197"/>
      <c r="HGI1037" s="197"/>
      <c r="HGJ1037" s="197"/>
      <c r="HGK1037" s="197"/>
      <c r="HGL1037" s="197"/>
      <c r="HGM1037" s="197"/>
      <c r="HGN1037" s="197"/>
      <c r="HGO1037" s="197"/>
      <c r="HGP1037" s="197"/>
      <c r="HGQ1037" s="197"/>
      <c r="HGR1037" s="197"/>
      <c r="HGS1037" s="197"/>
      <c r="HGT1037" s="197"/>
      <c r="HGU1037" s="197"/>
      <c r="HGV1037" s="197"/>
      <c r="HGW1037" s="197"/>
      <c r="HGX1037" s="197"/>
      <c r="HGY1037" s="197"/>
      <c r="HGZ1037" s="197"/>
      <c r="HHA1037" s="197"/>
      <c r="HHB1037" s="197"/>
      <c r="HHC1037" s="197"/>
      <c r="HHD1037" s="197"/>
      <c r="HHE1037" s="197"/>
      <c r="HHF1037" s="197"/>
      <c r="HHG1037" s="197"/>
      <c r="HHH1037" s="197"/>
      <c r="HHI1037" s="197"/>
      <c r="HHJ1037" s="197"/>
      <c r="HHK1037" s="197"/>
      <c r="HHL1037" s="197"/>
      <c r="HHM1037" s="197"/>
      <c r="HHN1037" s="197"/>
      <c r="HHO1037" s="197"/>
      <c r="HHP1037" s="197"/>
      <c r="HHQ1037" s="197"/>
      <c r="HHR1037" s="197"/>
      <c r="HHS1037" s="197"/>
      <c r="HHT1037" s="197"/>
      <c r="HHU1037" s="197"/>
      <c r="HHV1037" s="197"/>
      <c r="HHW1037" s="197"/>
      <c r="HHX1037" s="197"/>
      <c r="HHY1037" s="197"/>
      <c r="HHZ1037" s="197"/>
      <c r="HIA1037" s="197"/>
      <c r="HIB1037" s="197"/>
      <c r="HIC1037" s="197"/>
      <c r="HID1037" s="197"/>
      <c r="HIE1037" s="197"/>
      <c r="HIF1037" s="197"/>
      <c r="HIG1037" s="197"/>
      <c r="HIH1037" s="197"/>
      <c r="HII1037" s="197"/>
      <c r="HIJ1037" s="197"/>
      <c r="HIK1037" s="197"/>
      <c r="HIL1037" s="197"/>
      <c r="HIM1037" s="197"/>
      <c r="HIN1037" s="197"/>
      <c r="HIO1037" s="197"/>
      <c r="HIP1037" s="197"/>
      <c r="HIQ1037" s="197"/>
      <c r="HIR1037" s="197"/>
      <c r="HIS1037" s="197"/>
      <c r="HIT1037" s="197"/>
      <c r="HIU1037" s="197"/>
      <c r="HIV1037" s="197"/>
      <c r="HIW1037" s="197"/>
      <c r="HIX1037" s="197"/>
      <c r="HIY1037" s="197"/>
      <c r="HIZ1037" s="197"/>
      <c r="HJA1037" s="197"/>
      <c r="HJB1037" s="197"/>
      <c r="HJC1037" s="197"/>
      <c r="HJD1037" s="197"/>
      <c r="HJE1037" s="197"/>
      <c r="HJF1037" s="197"/>
      <c r="HJG1037" s="197"/>
      <c r="HJH1037" s="197"/>
      <c r="HJI1037" s="197"/>
      <c r="HJJ1037" s="197"/>
      <c r="HJK1037" s="197"/>
      <c r="HJL1037" s="197"/>
      <c r="HJM1037" s="197"/>
      <c r="HJN1037" s="197"/>
      <c r="HJO1037" s="197"/>
      <c r="HJP1037" s="197"/>
      <c r="HJQ1037" s="197"/>
      <c r="HJR1037" s="197"/>
      <c r="HJS1037" s="197"/>
      <c r="HJT1037" s="197"/>
      <c r="HJU1037" s="197"/>
      <c r="HJV1037" s="197"/>
      <c r="HJW1037" s="197"/>
      <c r="HJX1037" s="197"/>
      <c r="HJY1037" s="197"/>
      <c r="HJZ1037" s="197"/>
      <c r="HKA1037" s="197"/>
      <c r="HKB1037" s="197"/>
      <c r="HKC1037" s="197"/>
      <c r="HKD1037" s="197"/>
      <c r="HKE1037" s="197"/>
      <c r="HKF1037" s="197"/>
      <c r="HKG1037" s="197"/>
      <c r="HKH1037" s="197"/>
      <c r="HKI1037" s="197"/>
      <c r="HKJ1037" s="197"/>
      <c r="HKK1037" s="197"/>
      <c r="HKL1037" s="197"/>
      <c r="HKM1037" s="197"/>
      <c r="HKN1037" s="197"/>
      <c r="HKO1037" s="197"/>
      <c r="HKP1037" s="197"/>
      <c r="HKQ1037" s="197"/>
      <c r="HKR1037" s="197"/>
      <c r="HKS1037" s="197"/>
      <c r="HKT1037" s="197"/>
      <c r="HKU1037" s="197"/>
      <c r="HKV1037" s="197"/>
      <c r="HKW1037" s="197"/>
      <c r="HKX1037" s="197"/>
      <c r="HKY1037" s="197"/>
      <c r="HKZ1037" s="197"/>
      <c r="HLA1037" s="197"/>
      <c r="HLB1037" s="197"/>
      <c r="HLC1037" s="197"/>
      <c r="HLD1037" s="197"/>
      <c r="HLE1037" s="197"/>
      <c r="HLF1037" s="197"/>
      <c r="HLG1037" s="197"/>
      <c r="HLH1037" s="197"/>
      <c r="HLI1037" s="197"/>
      <c r="HLJ1037" s="197"/>
      <c r="HLK1037" s="197"/>
      <c r="HLL1037" s="197"/>
      <c r="HLM1037" s="197"/>
      <c r="HLN1037" s="197"/>
      <c r="HLO1037" s="197"/>
      <c r="HLP1037" s="197"/>
      <c r="HLQ1037" s="197"/>
      <c r="HLR1037" s="197"/>
      <c r="HLS1037" s="197"/>
      <c r="HLT1037" s="197"/>
      <c r="HLU1037" s="197"/>
      <c r="HLV1037" s="197"/>
      <c r="HLW1037" s="197"/>
      <c r="HLX1037" s="197"/>
      <c r="HLY1037" s="197"/>
      <c r="HLZ1037" s="197"/>
      <c r="HMA1037" s="197"/>
      <c r="HMB1037" s="197"/>
      <c r="HMC1037" s="197"/>
      <c r="HMD1037" s="197"/>
      <c r="HME1037" s="197"/>
      <c r="HMF1037" s="197"/>
      <c r="HMG1037" s="197"/>
      <c r="HMH1037" s="197"/>
      <c r="HMI1037" s="197"/>
      <c r="HMJ1037" s="197"/>
      <c r="HMK1037" s="197"/>
      <c r="HML1037" s="197"/>
      <c r="HMM1037" s="197"/>
      <c r="HMN1037" s="197"/>
      <c r="HMO1037" s="197"/>
      <c r="HMP1037" s="197"/>
      <c r="HMQ1037" s="197"/>
      <c r="HMR1037" s="197"/>
      <c r="HMS1037" s="197"/>
      <c r="HMT1037" s="197"/>
      <c r="HMU1037" s="197"/>
      <c r="HMV1037" s="197"/>
      <c r="HMW1037" s="197"/>
      <c r="HMX1037" s="197"/>
      <c r="HMY1037" s="197"/>
      <c r="HMZ1037" s="197"/>
      <c r="HNA1037" s="197"/>
      <c r="HNB1037" s="197"/>
      <c r="HNC1037" s="197"/>
      <c r="HND1037" s="197"/>
      <c r="HNE1037" s="197"/>
      <c r="HNF1037" s="197"/>
      <c r="HNG1037" s="197"/>
      <c r="HNH1037" s="197"/>
      <c r="HNI1037" s="197"/>
      <c r="HNJ1037" s="197"/>
      <c r="HNK1037" s="197"/>
      <c r="HNL1037" s="197"/>
      <c r="HNM1037" s="197"/>
      <c r="HNN1037" s="197"/>
      <c r="HNO1037" s="197"/>
      <c r="HNP1037" s="197"/>
      <c r="HNQ1037" s="197"/>
      <c r="HNR1037" s="197"/>
      <c r="HNS1037" s="197"/>
      <c r="HNT1037" s="197"/>
      <c r="HNU1037" s="197"/>
      <c r="HNV1037" s="197"/>
      <c r="HNW1037" s="197"/>
      <c r="HNX1037" s="197"/>
      <c r="HNY1037" s="197"/>
      <c r="HNZ1037" s="197"/>
      <c r="HOA1037" s="197"/>
      <c r="HOB1037" s="197"/>
      <c r="HOC1037" s="197"/>
      <c r="HOD1037" s="197"/>
      <c r="HOE1037" s="197"/>
      <c r="HOF1037" s="197"/>
      <c r="HOG1037" s="197"/>
      <c r="HOH1037" s="197"/>
      <c r="HOI1037" s="197"/>
      <c r="HOJ1037" s="197"/>
      <c r="HOK1037" s="197"/>
      <c r="HOL1037" s="197"/>
      <c r="HOM1037" s="197"/>
      <c r="HON1037" s="197"/>
      <c r="HOO1037" s="197"/>
      <c r="HOP1037" s="197"/>
      <c r="HOQ1037" s="197"/>
      <c r="HOR1037" s="197"/>
      <c r="HOS1037" s="197"/>
      <c r="HOT1037" s="197"/>
      <c r="HOU1037" s="197"/>
      <c r="HOV1037" s="197"/>
      <c r="HOW1037" s="197"/>
      <c r="HOX1037" s="197"/>
      <c r="HOY1037" s="197"/>
      <c r="HOZ1037" s="197"/>
      <c r="HPA1037" s="197"/>
      <c r="HPB1037" s="197"/>
      <c r="HPC1037" s="197"/>
      <c r="HPD1037" s="197"/>
      <c r="HPE1037" s="197"/>
      <c r="HPF1037" s="197"/>
      <c r="HPG1037" s="197"/>
      <c r="HPH1037" s="197"/>
      <c r="HPI1037" s="197"/>
      <c r="HPJ1037" s="197"/>
      <c r="HPK1037" s="197"/>
      <c r="HPL1037" s="197"/>
      <c r="HPM1037" s="197"/>
      <c r="HPN1037" s="197"/>
      <c r="HPO1037" s="197"/>
      <c r="HPP1037" s="197"/>
      <c r="HPQ1037" s="197"/>
      <c r="HPR1037" s="197"/>
      <c r="HPS1037" s="197"/>
      <c r="HPT1037" s="197"/>
      <c r="HPU1037" s="197"/>
      <c r="HPV1037" s="197"/>
      <c r="HPW1037" s="197"/>
      <c r="HPX1037" s="197"/>
      <c r="HPY1037" s="197"/>
      <c r="HPZ1037" s="197"/>
      <c r="HQA1037" s="197"/>
      <c r="HQB1037" s="197"/>
      <c r="HQC1037" s="197"/>
      <c r="HQD1037" s="197"/>
      <c r="HQE1037" s="197"/>
      <c r="HQF1037" s="197"/>
      <c r="HQG1037" s="197"/>
      <c r="HQH1037" s="197"/>
      <c r="HQI1037" s="197"/>
      <c r="HQJ1037" s="197"/>
      <c r="HQK1037" s="197"/>
      <c r="HQL1037" s="197"/>
      <c r="HQM1037" s="197"/>
      <c r="HQN1037" s="197"/>
      <c r="HQO1037" s="197"/>
      <c r="HQP1037" s="197"/>
      <c r="HQQ1037" s="197"/>
      <c r="HQR1037" s="197"/>
      <c r="HQS1037" s="197"/>
      <c r="HQT1037" s="197"/>
      <c r="HQU1037" s="197"/>
      <c r="HQV1037" s="197"/>
      <c r="HQW1037" s="197"/>
      <c r="HQX1037" s="197"/>
      <c r="HQY1037" s="197"/>
      <c r="HQZ1037" s="197"/>
      <c r="HRA1037" s="197"/>
      <c r="HRB1037" s="197"/>
      <c r="HRC1037" s="197"/>
      <c r="HRD1037" s="197"/>
      <c r="HRE1037" s="197"/>
      <c r="HRF1037" s="197"/>
      <c r="HRG1037" s="197"/>
      <c r="HRH1037" s="197"/>
      <c r="HRI1037" s="197"/>
      <c r="HRJ1037" s="197"/>
      <c r="HRK1037" s="197"/>
      <c r="HRL1037" s="197"/>
      <c r="HRM1037" s="197"/>
      <c r="HRN1037" s="197"/>
      <c r="HRO1037" s="197"/>
      <c r="HRP1037" s="197"/>
      <c r="HRQ1037" s="197"/>
      <c r="HRR1037" s="197"/>
      <c r="HRS1037" s="197"/>
      <c r="HRT1037" s="197"/>
      <c r="HRU1037" s="197"/>
      <c r="HRV1037" s="197"/>
      <c r="HRW1037" s="197"/>
      <c r="HRX1037" s="197"/>
      <c r="HRY1037" s="197"/>
      <c r="HRZ1037" s="197"/>
      <c r="HSA1037" s="197"/>
      <c r="HSB1037" s="197"/>
      <c r="HSC1037" s="197"/>
      <c r="HSD1037" s="197"/>
      <c r="HSE1037" s="197"/>
      <c r="HSF1037" s="197"/>
      <c r="HSG1037" s="197"/>
      <c r="HSH1037" s="197"/>
      <c r="HSI1037" s="197"/>
      <c r="HSJ1037" s="197"/>
      <c r="HSK1037" s="197"/>
      <c r="HSL1037" s="197"/>
      <c r="HSM1037" s="197"/>
      <c r="HSN1037" s="197"/>
      <c r="HSO1037" s="197"/>
      <c r="HSP1037" s="197"/>
      <c r="HSQ1037" s="197"/>
      <c r="HSR1037" s="197"/>
      <c r="HSS1037" s="197"/>
      <c r="HST1037" s="197"/>
      <c r="HSU1037" s="197"/>
      <c r="HSV1037" s="197"/>
      <c r="HSW1037" s="197"/>
      <c r="HSX1037" s="197"/>
      <c r="HSY1037" s="197"/>
      <c r="HSZ1037" s="197"/>
      <c r="HTA1037" s="197"/>
      <c r="HTB1037" s="197"/>
      <c r="HTC1037" s="197"/>
      <c r="HTD1037" s="197"/>
      <c r="HTE1037" s="197"/>
      <c r="HTF1037" s="197"/>
      <c r="HTG1037" s="197"/>
      <c r="HTH1037" s="197"/>
      <c r="HTI1037" s="197"/>
      <c r="HTJ1037" s="197"/>
      <c r="HTK1037" s="197"/>
      <c r="HTL1037" s="197"/>
      <c r="HTM1037" s="197"/>
      <c r="HTN1037" s="197"/>
      <c r="HTO1037" s="197"/>
      <c r="HTP1037" s="197"/>
      <c r="HTQ1037" s="197"/>
      <c r="HTR1037" s="197"/>
      <c r="HTS1037" s="197"/>
      <c r="HTT1037" s="197"/>
      <c r="HTU1037" s="197"/>
      <c r="HTV1037" s="197"/>
      <c r="HTW1037" s="197"/>
      <c r="HTX1037" s="197"/>
      <c r="HTY1037" s="197"/>
      <c r="HTZ1037" s="197"/>
      <c r="HUA1037" s="197"/>
      <c r="HUB1037" s="197"/>
      <c r="HUC1037" s="197"/>
      <c r="HUD1037" s="197"/>
      <c r="HUE1037" s="197"/>
      <c r="HUF1037" s="197"/>
      <c r="HUG1037" s="197"/>
      <c r="HUH1037" s="197"/>
      <c r="HUI1037" s="197"/>
      <c r="HUJ1037" s="197"/>
      <c r="HUK1037" s="197"/>
      <c r="HUL1037" s="197"/>
      <c r="HUM1037" s="197"/>
      <c r="HUN1037" s="197"/>
      <c r="HUO1037" s="197"/>
      <c r="HUP1037" s="197"/>
      <c r="HUQ1037" s="197"/>
      <c r="HUR1037" s="197"/>
      <c r="HUS1037" s="197"/>
      <c r="HUT1037" s="197"/>
      <c r="HUU1037" s="197"/>
      <c r="HUV1037" s="197"/>
      <c r="HUW1037" s="197"/>
      <c r="HUX1037" s="197"/>
      <c r="HUY1037" s="197"/>
      <c r="HUZ1037" s="197"/>
      <c r="HVA1037" s="197"/>
      <c r="HVB1037" s="197"/>
      <c r="HVC1037" s="197"/>
      <c r="HVD1037" s="197"/>
      <c r="HVE1037" s="197"/>
      <c r="HVF1037" s="197"/>
      <c r="HVG1037" s="197"/>
      <c r="HVH1037" s="197"/>
      <c r="HVI1037" s="197"/>
      <c r="HVJ1037" s="197"/>
      <c r="HVK1037" s="197"/>
      <c r="HVL1037" s="197"/>
      <c r="HVM1037" s="197"/>
      <c r="HVN1037" s="197"/>
      <c r="HVO1037" s="197"/>
      <c r="HVP1037" s="197"/>
      <c r="HVQ1037" s="197"/>
      <c r="HVR1037" s="197"/>
      <c r="HVS1037" s="197"/>
      <c r="HVT1037" s="197"/>
      <c r="HVU1037" s="197"/>
      <c r="HVV1037" s="197"/>
      <c r="HVW1037" s="197"/>
      <c r="HVX1037" s="197"/>
      <c r="HVY1037" s="197"/>
      <c r="HVZ1037" s="197"/>
      <c r="HWA1037" s="197"/>
      <c r="HWB1037" s="197"/>
      <c r="HWC1037" s="197"/>
      <c r="HWD1037" s="197"/>
      <c r="HWE1037" s="197"/>
      <c r="HWF1037" s="197"/>
      <c r="HWG1037" s="197"/>
      <c r="HWH1037" s="197"/>
      <c r="HWI1037" s="197"/>
      <c r="HWJ1037" s="197"/>
      <c r="HWK1037" s="197"/>
      <c r="HWL1037" s="197"/>
      <c r="HWM1037" s="197"/>
      <c r="HWN1037" s="197"/>
      <c r="HWO1037" s="197"/>
      <c r="HWP1037" s="197"/>
      <c r="HWQ1037" s="197"/>
      <c r="HWR1037" s="197"/>
      <c r="HWS1037" s="197"/>
      <c r="HWT1037" s="197"/>
      <c r="HWU1037" s="197"/>
      <c r="HWV1037" s="197"/>
      <c r="HWW1037" s="197"/>
      <c r="HWX1037" s="197"/>
      <c r="HWY1037" s="197"/>
      <c r="HWZ1037" s="197"/>
      <c r="HXA1037" s="197"/>
      <c r="HXB1037" s="197"/>
      <c r="HXC1037" s="197"/>
      <c r="HXD1037" s="197"/>
      <c r="HXE1037" s="197"/>
      <c r="HXF1037" s="197"/>
      <c r="HXG1037" s="197"/>
      <c r="HXH1037" s="197"/>
      <c r="HXI1037" s="197"/>
      <c r="HXJ1037" s="197"/>
      <c r="HXK1037" s="197"/>
      <c r="HXL1037" s="197"/>
      <c r="HXM1037" s="197"/>
      <c r="HXN1037" s="197"/>
      <c r="HXO1037" s="197"/>
      <c r="HXP1037" s="197"/>
      <c r="HXQ1037" s="197"/>
      <c r="HXR1037" s="197"/>
      <c r="HXS1037" s="197"/>
      <c r="HXT1037" s="197"/>
      <c r="HXU1037" s="197"/>
      <c r="HXV1037" s="197"/>
      <c r="HXW1037" s="197"/>
      <c r="HXX1037" s="197"/>
      <c r="HXY1037" s="197"/>
      <c r="HXZ1037" s="197"/>
      <c r="HYA1037" s="197"/>
      <c r="HYB1037" s="197"/>
      <c r="HYC1037" s="197"/>
      <c r="HYD1037" s="197"/>
      <c r="HYE1037" s="197"/>
      <c r="HYF1037" s="197"/>
      <c r="HYG1037" s="197"/>
      <c r="HYH1037" s="197"/>
      <c r="HYI1037" s="197"/>
      <c r="HYJ1037" s="197"/>
      <c r="HYK1037" s="197"/>
      <c r="HYL1037" s="197"/>
      <c r="HYM1037" s="197"/>
      <c r="HYN1037" s="197"/>
      <c r="HYO1037" s="197"/>
      <c r="HYP1037" s="197"/>
      <c r="HYQ1037" s="197"/>
      <c r="HYR1037" s="197"/>
      <c r="HYS1037" s="197"/>
      <c r="HYT1037" s="197"/>
      <c r="HYU1037" s="197"/>
      <c r="HYV1037" s="197"/>
      <c r="HYW1037" s="197"/>
      <c r="HYX1037" s="197"/>
      <c r="HYY1037" s="197"/>
      <c r="HYZ1037" s="197"/>
      <c r="HZA1037" s="197"/>
      <c r="HZB1037" s="197"/>
      <c r="HZC1037" s="197"/>
      <c r="HZD1037" s="197"/>
      <c r="HZE1037" s="197"/>
      <c r="HZF1037" s="197"/>
      <c r="HZG1037" s="197"/>
      <c r="HZH1037" s="197"/>
      <c r="HZI1037" s="197"/>
      <c r="HZJ1037" s="197"/>
      <c r="HZK1037" s="197"/>
      <c r="HZL1037" s="197"/>
      <c r="HZM1037" s="197"/>
      <c r="HZN1037" s="197"/>
      <c r="HZO1037" s="197"/>
      <c r="HZP1037" s="197"/>
      <c r="HZQ1037" s="197"/>
      <c r="HZR1037" s="197"/>
      <c r="HZS1037" s="197"/>
      <c r="HZT1037" s="197"/>
      <c r="HZU1037" s="197"/>
      <c r="HZV1037" s="197"/>
      <c r="HZW1037" s="197"/>
      <c r="HZX1037" s="197"/>
      <c r="HZY1037" s="197"/>
      <c r="HZZ1037" s="197"/>
      <c r="IAA1037" s="197"/>
      <c r="IAB1037" s="197"/>
      <c r="IAC1037" s="197"/>
      <c r="IAD1037" s="197"/>
      <c r="IAE1037" s="197"/>
      <c r="IAF1037" s="197"/>
      <c r="IAG1037" s="197"/>
      <c r="IAH1037" s="197"/>
      <c r="IAI1037" s="197"/>
      <c r="IAJ1037" s="197"/>
      <c r="IAK1037" s="197"/>
      <c r="IAL1037" s="197"/>
      <c r="IAM1037" s="197"/>
      <c r="IAN1037" s="197"/>
      <c r="IAO1037" s="197"/>
      <c r="IAP1037" s="197"/>
      <c r="IAQ1037" s="197"/>
      <c r="IAR1037" s="197"/>
      <c r="IAS1037" s="197"/>
      <c r="IAT1037" s="197"/>
      <c r="IAU1037" s="197"/>
      <c r="IAV1037" s="197"/>
      <c r="IAW1037" s="197"/>
      <c r="IAX1037" s="197"/>
      <c r="IAY1037" s="197"/>
      <c r="IAZ1037" s="197"/>
      <c r="IBA1037" s="197"/>
      <c r="IBB1037" s="197"/>
      <c r="IBC1037" s="197"/>
      <c r="IBD1037" s="197"/>
      <c r="IBE1037" s="197"/>
      <c r="IBF1037" s="197"/>
      <c r="IBG1037" s="197"/>
      <c r="IBH1037" s="197"/>
      <c r="IBI1037" s="197"/>
      <c r="IBJ1037" s="197"/>
      <c r="IBK1037" s="197"/>
      <c r="IBL1037" s="197"/>
      <c r="IBM1037" s="197"/>
      <c r="IBN1037" s="197"/>
      <c r="IBO1037" s="197"/>
      <c r="IBP1037" s="197"/>
      <c r="IBQ1037" s="197"/>
      <c r="IBR1037" s="197"/>
      <c r="IBS1037" s="197"/>
      <c r="IBT1037" s="197"/>
      <c r="IBU1037" s="197"/>
      <c r="IBV1037" s="197"/>
      <c r="IBW1037" s="197"/>
      <c r="IBX1037" s="197"/>
      <c r="IBY1037" s="197"/>
      <c r="IBZ1037" s="197"/>
      <c r="ICA1037" s="197"/>
      <c r="ICB1037" s="197"/>
      <c r="ICC1037" s="197"/>
      <c r="ICD1037" s="197"/>
      <c r="ICE1037" s="197"/>
      <c r="ICF1037" s="197"/>
      <c r="ICG1037" s="197"/>
      <c r="ICH1037" s="197"/>
      <c r="ICI1037" s="197"/>
      <c r="ICJ1037" s="197"/>
      <c r="ICK1037" s="197"/>
      <c r="ICL1037" s="197"/>
      <c r="ICM1037" s="197"/>
      <c r="ICN1037" s="197"/>
      <c r="ICO1037" s="197"/>
      <c r="ICP1037" s="197"/>
      <c r="ICQ1037" s="197"/>
      <c r="ICR1037" s="197"/>
      <c r="ICS1037" s="197"/>
      <c r="ICT1037" s="197"/>
      <c r="ICU1037" s="197"/>
      <c r="ICV1037" s="197"/>
      <c r="ICW1037" s="197"/>
      <c r="ICX1037" s="197"/>
      <c r="ICY1037" s="197"/>
      <c r="ICZ1037" s="197"/>
      <c r="IDA1037" s="197"/>
      <c r="IDB1037" s="197"/>
      <c r="IDC1037" s="197"/>
      <c r="IDD1037" s="197"/>
      <c r="IDE1037" s="197"/>
      <c r="IDF1037" s="197"/>
      <c r="IDG1037" s="197"/>
      <c r="IDH1037" s="197"/>
      <c r="IDI1037" s="197"/>
      <c r="IDJ1037" s="197"/>
      <c r="IDK1037" s="197"/>
      <c r="IDL1037" s="197"/>
      <c r="IDM1037" s="197"/>
      <c r="IDN1037" s="197"/>
      <c r="IDO1037" s="197"/>
      <c r="IDP1037" s="197"/>
      <c r="IDQ1037" s="197"/>
      <c r="IDR1037" s="197"/>
      <c r="IDS1037" s="197"/>
      <c r="IDT1037" s="197"/>
      <c r="IDU1037" s="197"/>
      <c r="IDV1037" s="197"/>
      <c r="IDW1037" s="197"/>
      <c r="IDX1037" s="197"/>
      <c r="IDY1037" s="197"/>
      <c r="IDZ1037" s="197"/>
      <c r="IEA1037" s="197"/>
      <c r="IEB1037" s="197"/>
      <c r="IEC1037" s="197"/>
      <c r="IED1037" s="197"/>
      <c r="IEE1037" s="197"/>
      <c r="IEF1037" s="197"/>
      <c r="IEG1037" s="197"/>
      <c r="IEH1037" s="197"/>
      <c r="IEI1037" s="197"/>
      <c r="IEJ1037" s="197"/>
      <c r="IEK1037" s="197"/>
      <c r="IEL1037" s="197"/>
      <c r="IEM1037" s="197"/>
      <c r="IEN1037" s="197"/>
      <c r="IEO1037" s="197"/>
      <c r="IEP1037" s="197"/>
      <c r="IEQ1037" s="197"/>
      <c r="IER1037" s="197"/>
      <c r="IES1037" s="197"/>
      <c r="IET1037" s="197"/>
      <c r="IEU1037" s="197"/>
      <c r="IEV1037" s="197"/>
      <c r="IEW1037" s="197"/>
      <c r="IEX1037" s="197"/>
      <c r="IEY1037" s="197"/>
      <c r="IEZ1037" s="197"/>
      <c r="IFA1037" s="197"/>
      <c r="IFB1037" s="197"/>
      <c r="IFC1037" s="197"/>
      <c r="IFD1037" s="197"/>
      <c r="IFE1037" s="197"/>
      <c r="IFF1037" s="197"/>
      <c r="IFG1037" s="197"/>
      <c r="IFH1037" s="197"/>
      <c r="IFI1037" s="197"/>
      <c r="IFJ1037" s="197"/>
      <c r="IFK1037" s="197"/>
      <c r="IFL1037" s="197"/>
      <c r="IFM1037" s="197"/>
      <c r="IFN1037" s="197"/>
      <c r="IFO1037" s="197"/>
      <c r="IFP1037" s="197"/>
      <c r="IFQ1037" s="197"/>
      <c r="IFR1037" s="197"/>
      <c r="IFS1037" s="197"/>
      <c r="IFT1037" s="197"/>
      <c r="IFU1037" s="197"/>
      <c r="IFV1037" s="197"/>
      <c r="IFW1037" s="197"/>
      <c r="IFX1037" s="197"/>
      <c r="IFY1037" s="197"/>
      <c r="IFZ1037" s="197"/>
      <c r="IGA1037" s="197"/>
      <c r="IGB1037" s="197"/>
      <c r="IGC1037" s="197"/>
      <c r="IGD1037" s="197"/>
      <c r="IGE1037" s="197"/>
      <c r="IGF1037" s="197"/>
      <c r="IGG1037" s="197"/>
      <c r="IGH1037" s="197"/>
      <c r="IGI1037" s="197"/>
      <c r="IGJ1037" s="197"/>
      <c r="IGK1037" s="197"/>
      <c r="IGL1037" s="197"/>
      <c r="IGM1037" s="197"/>
      <c r="IGN1037" s="197"/>
      <c r="IGO1037" s="197"/>
      <c r="IGP1037" s="197"/>
      <c r="IGQ1037" s="197"/>
      <c r="IGR1037" s="197"/>
      <c r="IGS1037" s="197"/>
      <c r="IGT1037" s="197"/>
      <c r="IGU1037" s="197"/>
      <c r="IGV1037" s="197"/>
      <c r="IGW1037" s="197"/>
      <c r="IGX1037" s="197"/>
      <c r="IGY1037" s="197"/>
      <c r="IGZ1037" s="197"/>
      <c r="IHA1037" s="197"/>
      <c r="IHB1037" s="197"/>
      <c r="IHC1037" s="197"/>
      <c r="IHD1037" s="197"/>
      <c r="IHE1037" s="197"/>
      <c r="IHF1037" s="197"/>
      <c r="IHG1037" s="197"/>
      <c r="IHH1037" s="197"/>
      <c r="IHI1037" s="197"/>
      <c r="IHJ1037" s="197"/>
      <c r="IHK1037" s="197"/>
      <c r="IHL1037" s="197"/>
      <c r="IHM1037" s="197"/>
      <c r="IHN1037" s="197"/>
      <c r="IHO1037" s="197"/>
      <c r="IHP1037" s="197"/>
      <c r="IHQ1037" s="197"/>
      <c r="IHR1037" s="197"/>
      <c r="IHS1037" s="197"/>
      <c r="IHT1037" s="197"/>
      <c r="IHU1037" s="197"/>
      <c r="IHV1037" s="197"/>
      <c r="IHW1037" s="197"/>
      <c r="IHX1037" s="197"/>
      <c r="IHY1037" s="197"/>
      <c r="IHZ1037" s="197"/>
      <c r="IIA1037" s="197"/>
      <c r="IIB1037" s="197"/>
      <c r="IIC1037" s="197"/>
      <c r="IID1037" s="197"/>
      <c r="IIE1037" s="197"/>
      <c r="IIF1037" s="197"/>
      <c r="IIG1037" s="197"/>
      <c r="IIH1037" s="197"/>
      <c r="III1037" s="197"/>
      <c r="IIJ1037" s="197"/>
      <c r="IIK1037" s="197"/>
      <c r="IIL1037" s="197"/>
      <c r="IIM1037" s="197"/>
      <c r="IIN1037" s="197"/>
      <c r="IIO1037" s="197"/>
      <c r="IIP1037" s="197"/>
      <c r="IIQ1037" s="197"/>
      <c r="IIR1037" s="197"/>
      <c r="IIS1037" s="197"/>
      <c r="IIT1037" s="197"/>
      <c r="IIU1037" s="197"/>
      <c r="IIV1037" s="197"/>
      <c r="IIW1037" s="197"/>
      <c r="IIX1037" s="197"/>
      <c r="IIY1037" s="197"/>
      <c r="IIZ1037" s="197"/>
      <c r="IJA1037" s="197"/>
      <c r="IJB1037" s="197"/>
      <c r="IJC1037" s="197"/>
      <c r="IJD1037" s="197"/>
      <c r="IJE1037" s="197"/>
      <c r="IJF1037" s="197"/>
      <c r="IJG1037" s="197"/>
      <c r="IJH1037" s="197"/>
      <c r="IJI1037" s="197"/>
      <c r="IJJ1037" s="197"/>
      <c r="IJK1037" s="197"/>
      <c r="IJL1037" s="197"/>
      <c r="IJM1037" s="197"/>
      <c r="IJN1037" s="197"/>
      <c r="IJO1037" s="197"/>
      <c r="IJP1037" s="197"/>
      <c r="IJQ1037" s="197"/>
      <c r="IJR1037" s="197"/>
      <c r="IJS1037" s="197"/>
      <c r="IJT1037" s="197"/>
      <c r="IJU1037" s="197"/>
      <c r="IJV1037" s="197"/>
      <c r="IJW1037" s="197"/>
      <c r="IJX1037" s="197"/>
      <c r="IJY1037" s="197"/>
      <c r="IJZ1037" s="197"/>
      <c r="IKA1037" s="197"/>
      <c r="IKB1037" s="197"/>
      <c r="IKC1037" s="197"/>
      <c r="IKD1037" s="197"/>
      <c r="IKE1037" s="197"/>
      <c r="IKF1037" s="197"/>
      <c r="IKG1037" s="197"/>
      <c r="IKH1037" s="197"/>
      <c r="IKI1037" s="197"/>
      <c r="IKJ1037" s="197"/>
      <c r="IKK1037" s="197"/>
      <c r="IKL1037" s="197"/>
      <c r="IKM1037" s="197"/>
      <c r="IKN1037" s="197"/>
      <c r="IKO1037" s="197"/>
      <c r="IKP1037" s="197"/>
      <c r="IKQ1037" s="197"/>
      <c r="IKR1037" s="197"/>
      <c r="IKS1037" s="197"/>
      <c r="IKT1037" s="197"/>
      <c r="IKU1037" s="197"/>
      <c r="IKV1037" s="197"/>
      <c r="IKW1037" s="197"/>
      <c r="IKX1037" s="197"/>
      <c r="IKY1037" s="197"/>
      <c r="IKZ1037" s="197"/>
      <c r="ILA1037" s="197"/>
      <c r="ILB1037" s="197"/>
      <c r="ILC1037" s="197"/>
      <c r="ILD1037" s="197"/>
      <c r="ILE1037" s="197"/>
      <c r="ILF1037" s="197"/>
      <c r="ILG1037" s="197"/>
      <c r="ILH1037" s="197"/>
      <c r="ILI1037" s="197"/>
      <c r="ILJ1037" s="197"/>
      <c r="ILK1037" s="197"/>
      <c r="ILL1037" s="197"/>
      <c r="ILM1037" s="197"/>
      <c r="ILN1037" s="197"/>
      <c r="ILO1037" s="197"/>
      <c r="ILP1037" s="197"/>
      <c r="ILQ1037" s="197"/>
      <c r="ILR1037" s="197"/>
      <c r="ILS1037" s="197"/>
      <c r="ILT1037" s="197"/>
      <c r="ILU1037" s="197"/>
      <c r="ILV1037" s="197"/>
      <c r="ILW1037" s="197"/>
      <c r="ILX1037" s="197"/>
      <c r="ILY1037" s="197"/>
      <c r="ILZ1037" s="197"/>
      <c r="IMA1037" s="197"/>
      <c r="IMB1037" s="197"/>
      <c r="IMC1037" s="197"/>
      <c r="IMD1037" s="197"/>
      <c r="IME1037" s="197"/>
      <c r="IMF1037" s="197"/>
      <c r="IMG1037" s="197"/>
      <c r="IMH1037" s="197"/>
      <c r="IMI1037" s="197"/>
      <c r="IMJ1037" s="197"/>
      <c r="IMK1037" s="197"/>
      <c r="IML1037" s="197"/>
      <c r="IMM1037" s="197"/>
      <c r="IMN1037" s="197"/>
      <c r="IMO1037" s="197"/>
      <c r="IMP1037" s="197"/>
      <c r="IMQ1037" s="197"/>
      <c r="IMR1037" s="197"/>
      <c r="IMS1037" s="197"/>
      <c r="IMT1037" s="197"/>
      <c r="IMU1037" s="197"/>
      <c r="IMV1037" s="197"/>
      <c r="IMW1037" s="197"/>
      <c r="IMX1037" s="197"/>
      <c r="IMY1037" s="197"/>
      <c r="IMZ1037" s="197"/>
      <c r="INA1037" s="197"/>
      <c r="INB1037" s="197"/>
      <c r="INC1037" s="197"/>
      <c r="IND1037" s="197"/>
      <c r="INE1037" s="197"/>
      <c r="INF1037" s="197"/>
      <c r="ING1037" s="197"/>
      <c r="INH1037" s="197"/>
      <c r="INI1037" s="197"/>
      <c r="INJ1037" s="197"/>
      <c r="INK1037" s="197"/>
      <c r="INL1037" s="197"/>
      <c r="INM1037" s="197"/>
      <c r="INN1037" s="197"/>
      <c r="INO1037" s="197"/>
      <c r="INP1037" s="197"/>
      <c r="INQ1037" s="197"/>
      <c r="INR1037" s="197"/>
      <c r="INS1037" s="197"/>
      <c r="INT1037" s="197"/>
      <c r="INU1037" s="197"/>
      <c r="INV1037" s="197"/>
      <c r="INW1037" s="197"/>
      <c r="INX1037" s="197"/>
      <c r="INY1037" s="197"/>
      <c r="INZ1037" s="197"/>
      <c r="IOA1037" s="197"/>
      <c r="IOB1037" s="197"/>
      <c r="IOC1037" s="197"/>
      <c r="IOD1037" s="197"/>
      <c r="IOE1037" s="197"/>
      <c r="IOF1037" s="197"/>
      <c r="IOG1037" s="197"/>
      <c r="IOH1037" s="197"/>
      <c r="IOI1037" s="197"/>
      <c r="IOJ1037" s="197"/>
      <c r="IOK1037" s="197"/>
      <c r="IOL1037" s="197"/>
      <c r="IOM1037" s="197"/>
      <c r="ION1037" s="197"/>
      <c r="IOO1037" s="197"/>
      <c r="IOP1037" s="197"/>
      <c r="IOQ1037" s="197"/>
      <c r="IOR1037" s="197"/>
      <c r="IOS1037" s="197"/>
      <c r="IOT1037" s="197"/>
      <c r="IOU1037" s="197"/>
      <c r="IOV1037" s="197"/>
      <c r="IOW1037" s="197"/>
      <c r="IOX1037" s="197"/>
      <c r="IOY1037" s="197"/>
      <c r="IOZ1037" s="197"/>
      <c r="IPA1037" s="197"/>
      <c r="IPB1037" s="197"/>
      <c r="IPC1037" s="197"/>
      <c r="IPD1037" s="197"/>
      <c r="IPE1037" s="197"/>
      <c r="IPF1037" s="197"/>
      <c r="IPG1037" s="197"/>
      <c r="IPH1037" s="197"/>
      <c r="IPI1037" s="197"/>
      <c r="IPJ1037" s="197"/>
      <c r="IPK1037" s="197"/>
      <c r="IPL1037" s="197"/>
      <c r="IPM1037" s="197"/>
      <c r="IPN1037" s="197"/>
      <c r="IPO1037" s="197"/>
      <c r="IPP1037" s="197"/>
      <c r="IPQ1037" s="197"/>
      <c r="IPR1037" s="197"/>
      <c r="IPS1037" s="197"/>
      <c r="IPT1037" s="197"/>
      <c r="IPU1037" s="197"/>
      <c r="IPV1037" s="197"/>
      <c r="IPW1037" s="197"/>
      <c r="IPX1037" s="197"/>
      <c r="IPY1037" s="197"/>
      <c r="IPZ1037" s="197"/>
      <c r="IQA1037" s="197"/>
      <c r="IQB1037" s="197"/>
      <c r="IQC1037" s="197"/>
      <c r="IQD1037" s="197"/>
      <c r="IQE1037" s="197"/>
      <c r="IQF1037" s="197"/>
      <c r="IQG1037" s="197"/>
      <c r="IQH1037" s="197"/>
      <c r="IQI1037" s="197"/>
      <c r="IQJ1037" s="197"/>
      <c r="IQK1037" s="197"/>
      <c r="IQL1037" s="197"/>
      <c r="IQM1037" s="197"/>
      <c r="IQN1037" s="197"/>
      <c r="IQO1037" s="197"/>
      <c r="IQP1037" s="197"/>
      <c r="IQQ1037" s="197"/>
      <c r="IQR1037" s="197"/>
      <c r="IQS1037" s="197"/>
      <c r="IQT1037" s="197"/>
      <c r="IQU1037" s="197"/>
      <c r="IQV1037" s="197"/>
      <c r="IQW1037" s="197"/>
      <c r="IQX1037" s="197"/>
      <c r="IQY1037" s="197"/>
      <c r="IQZ1037" s="197"/>
      <c r="IRA1037" s="197"/>
      <c r="IRB1037" s="197"/>
      <c r="IRC1037" s="197"/>
      <c r="IRD1037" s="197"/>
      <c r="IRE1037" s="197"/>
      <c r="IRF1037" s="197"/>
      <c r="IRG1037" s="197"/>
      <c r="IRH1037" s="197"/>
      <c r="IRI1037" s="197"/>
      <c r="IRJ1037" s="197"/>
      <c r="IRK1037" s="197"/>
      <c r="IRL1037" s="197"/>
      <c r="IRM1037" s="197"/>
      <c r="IRN1037" s="197"/>
      <c r="IRO1037" s="197"/>
      <c r="IRP1037" s="197"/>
      <c r="IRQ1037" s="197"/>
      <c r="IRR1037" s="197"/>
      <c r="IRS1037" s="197"/>
      <c r="IRT1037" s="197"/>
      <c r="IRU1037" s="197"/>
      <c r="IRV1037" s="197"/>
      <c r="IRW1037" s="197"/>
      <c r="IRX1037" s="197"/>
      <c r="IRY1037" s="197"/>
      <c r="IRZ1037" s="197"/>
      <c r="ISA1037" s="197"/>
      <c r="ISB1037" s="197"/>
      <c r="ISC1037" s="197"/>
      <c r="ISD1037" s="197"/>
      <c r="ISE1037" s="197"/>
      <c r="ISF1037" s="197"/>
      <c r="ISG1037" s="197"/>
      <c r="ISH1037" s="197"/>
      <c r="ISI1037" s="197"/>
      <c r="ISJ1037" s="197"/>
      <c r="ISK1037" s="197"/>
      <c r="ISL1037" s="197"/>
      <c r="ISM1037" s="197"/>
      <c r="ISN1037" s="197"/>
      <c r="ISO1037" s="197"/>
      <c r="ISP1037" s="197"/>
      <c r="ISQ1037" s="197"/>
      <c r="ISR1037" s="197"/>
      <c r="ISS1037" s="197"/>
      <c r="IST1037" s="197"/>
      <c r="ISU1037" s="197"/>
      <c r="ISV1037" s="197"/>
      <c r="ISW1037" s="197"/>
      <c r="ISX1037" s="197"/>
      <c r="ISY1037" s="197"/>
      <c r="ISZ1037" s="197"/>
      <c r="ITA1037" s="197"/>
      <c r="ITB1037" s="197"/>
      <c r="ITC1037" s="197"/>
      <c r="ITD1037" s="197"/>
      <c r="ITE1037" s="197"/>
      <c r="ITF1037" s="197"/>
      <c r="ITG1037" s="197"/>
      <c r="ITH1037" s="197"/>
      <c r="ITI1037" s="197"/>
      <c r="ITJ1037" s="197"/>
      <c r="ITK1037" s="197"/>
      <c r="ITL1037" s="197"/>
      <c r="ITM1037" s="197"/>
      <c r="ITN1037" s="197"/>
      <c r="ITO1037" s="197"/>
      <c r="ITP1037" s="197"/>
      <c r="ITQ1037" s="197"/>
      <c r="ITR1037" s="197"/>
      <c r="ITS1037" s="197"/>
      <c r="ITT1037" s="197"/>
      <c r="ITU1037" s="197"/>
      <c r="ITV1037" s="197"/>
      <c r="ITW1037" s="197"/>
      <c r="ITX1037" s="197"/>
      <c r="ITY1037" s="197"/>
      <c r="ITZ1037" s="197"/>
      <c r="IUA1037" s="197"/>
      <c r="IUB1037" s="197"/>
      <c r="IUC1037" s="197"/>
      <c r="IUD1037" s="197"/>
      <c r="IUE1037" s="197"/>
      <c r="IUF1037" s="197"/>
      <c r="IUG1037" s="197"/>
      <c r="IUH1037" s="197"/>
      <c r="IUI1037" s="197"/>
      <c r="IUJ1037" s="197"/>
      <c r="IUK1037" s="197"/>
      <c r="IUL1037" s="197"/>
      <c r="IUM1037" s="197"/>
      <c r="IUN1037" s="197"/>
      <c r="IUO1037" s="197"/>
      <c r="IUP1037" s="197"/>
      <c r="IUQ1037" s="197"/>
      <c r="IUR1037" s="197"/>
      <c r="IUS1037" s="197"/>
      <c r="IUT1037" s="197"/>
      <c r="IUU1037" s="197"/>
      <c r="IUV1037" s="197"/>
      <c r="IUW1037" s="197"/>
      <c r="IUX1037" s="197"/>
      <c r="IUY1037" s="197"/>
      <c r="IUZ1037" s="197"/>
      <c r="IVA1037" s="197"/>
      <c r="IVB1037" s="197"/>
      <c r="IVC1037" s="197"/>
      <c r="IVD1037" s="197"/>
      <c r="IVE1037" s="197"/>
      <c r="IVF1037" s="197"/>
      <c r="IVG1037" s="197"/>
      <c r="IVH1037" s="197"/>
      <c r="IVI1037" s="197"/>
      <c r="IVJ1037" s="197"/>
      <c r="IVK1037" s="197"/>
      <c r="IVL1037" s="197"/>
      <c r="IVM1037" s="197"/>
      <c r="IVN1037" s="197"/>
      <c r="IVO1037" s="197"/>
      <c r="IVP1037" s="197"/>
      <c r="IVQ1037" s="197"/>
      <c r="IVR1037" s="197"/>
      <c r="IVS1037" s="197"/>
      <c r="IVT1037" s="197"/>
      <c r="IVU1037" s="197"/>
      <c r="IVV1037" s="197"/>
      <c r="IVW1037" s="197"/>
      <c r="IVX1037" s="197"/>
      <c r="IVY1037" s="197"/>
      <c r="IVZ1037" s="197"/>
      <c r="IWA1037" s="197"/>
      <c r="IWB1037" s="197"/>
      <c r="IWC1037" s="197"/>
      <c r="IWD1037" s="197"/>
      <c r="IWE1037" s="197"/>
      <c r="IWF1037" s="197"/>
      <c r="IWG1037" s="197"/>
      <c r="IWH1037" s="197"/>
      <c r="IWI1037" s="197"/>
      <c r="IWJ1037" s="197"/>
      <c r="IWK1037" s="197"/>
      <c r="IWL1037" s="197"/>
      <c r="IWM1037" s="197"/>
      <c r="IWN1037" s="197"/>
      <c r="IWO1037" s="197"/>
      <c r="IWP1037" s="197"/>
      <c r="IWQ1037" s="197"/>
      <c r="IWR1037" s="197"/>
      <c r="IWS1037" s="197"/>
      <c r="IWT1037" s="197"/>
      <c r="IWU1037" s="197"/>
      <c r="IWV1037" s="197"/>
      <c r="IWW1037" s="197"/>
      <c r="IWX1037" s="197"/>
      <c r="IWY1037" s="197"/>
      <c r="IWZ1037" s="197"/>
      <c r="IXA1037" s="197"/>
      <c r="IXB1037" s="197"/>
      <c r="IXC1037" s="197"/>
      <c r="IXD1037" s="197"/>
      <c r="IXE1037" s="197"/>
      <c r="IXF1037" s="197"/>
      <c r="IXG1037" s="197"/>
      <c r="IXH1037" s="197"/>
      <c r="IXI1037" s="197"/>
      <c r="IXJ1037" s="197"/>
      <c r="IXK1037" s="197"/>
      <c r="IXL1037" s="197"/>
      <c r="IXM1037" s="197"/>
      <c r="IXN1037" s="197"/>
      <c r="IXO1037" s="197"/>
      <c r="IXP1037" s="197"/>
      <c r="IXQ1037" s="197"/>
      <c r="IXR1037" s="197"/>
      <c r="IXS1037" s="197"/>
      <c r="IXT1037" s="197"/>
      <c r="IXU1037" s="197"/>
      <c r="IXV1037" s="197"/>
      <c r="IXW1037" s="197"/>
      <c r="IXX1037" s="197"/>
      <c r="IXY1037" s="197"/>
      <c r="IXZ1037" s="197"/>
      <c r="IYA1037" s="197"/>
      <c r="IYB1037" s="197"/>
      <c r="IYC1037" s="197"/>
      <c r="IYD1037" s="197"/>
      <c r="IYE1037" s="197"/>
      <c r="IYF1037" s="197"/>
      <c r="IYG1037" s="197"/>
      <c r="IYH1037" s="197"/>
      <c r="IYI1037" s="197"/>
      <c r="IYJ1037" s="197"/>
      <c r="IYK1037" s="197"/>
      <c r="IYL1037" s="197"/>
      <c r="IYM1037" s="197"/>
      <c r="IYN1037" s="197"/>
      <c r="IYO1037" s="197"/>
      <c r="IYP1037" s="197"/>
      <c r="IYQ1037" s="197"/>
      <c r="IYR1037" s="197"/>
      <c r="IYS1037" s="197"/>
      <c r="IYT1037" s="197"/>
      <c r="IYU1037" s="197"/>
      <c r="IYV1037" s="197"/>
      <c r="IYW1037" s="197"/>
      <c r="IYX1037" s="197"/>
      <c r="IYY1037" s="197"/>
      <c r="IYZ1037" s="197"/>
      <c r="IZA1037" s="197"/>
      <c r="IZB1037" s="197"/>
      <c r="IZC1037" s="197"/>
      <c r="IZD1037" s="197"/>
      <c r="IZE1037" s="197"/>
      <c r="IZF1037" s="197"/>
      <c r="IZG1037" s="197"/>
      <c r="IZH1037" s="197"/>
      <c r="IZI1037" s="197"/>
      <c r="IZJ1037" s="197"/>
      <c r="IZK1037" s="197"/>
      <c r="IZL1037" s="197"/>
      <c r="IZM1037" s="197"/>
      <c r="IZN1037" s="197"/>
      <c r="IZO1037" s="197"/>
      <c r="IZP1037" s="197"/>
      <c r="IZQ1037" s="197"/>
      <c r="IZR1037" s="197"/>
      <c r="IZS1037" s="197"/>
      <c r="IZT1037" s="197"/>
      <c r="IZU1037" s="197"/>
      <c r="IZV1037" s="197"/>
      <c r="IZW1037" s="197"/>
      <c r="IZX1037" s="197"/>
      <c r="IZY1037" s="197"/>
      <c r="IZZ1037" s="197"/>
      <c r="JAA1037" s="197"/>
      <c r="JAB1037" s="197"/>
      <c r="JAC1037" s="197"/>
      <c r="JAD1037" s="197"/>
      <c r="JAE1037" s="197"/>
      <c r="JAF1037" s="197"/>
      <c r="JAG1037" s="197"/>
      <c r="JAH1037" s="197"/>
      <c r="JAI1037" s="197"/>
      <c r="JAJ1037" s="197"/>
      <c r="JAK1037" s="197"/>
      <c r="JAL1037" s="197"/>
      <c r="JAM1037" s="197"/>
      <c r="JAN1037" s="197"/>
      <c r="JAO1037" s="197"/>
      <c r="JAP1037" s="197"/>
      <c r="JAQ1037" s="197"/>
      <c r="JAR1037" s="197"/>
      <c r="JAS1037" s="197"/>
      <c r="JAT1037" s="197"/>
      <c r="JAU1037" s="197"/>
      <c r="JAV1037" s="197"/>
      <c r="JAW1037" s="197"/>
      <c r="JAX1037" s="197"/>
      <c r="JAY1037" s="197"/>
      <c r="JAZ1037" s="197"/>
      <c r="JBA1037" s="197"/>
      <c r="JBB1037" s="197"/>
      <c r="JBC1037" s="197"/>
      <c r="JBD1037" s="197"/>
      <c r="JBE1037" s="197"/>
      <c r="JBF1037" s="197"/>
      <c r="JBG1037" s="197"/>
      <c r="JBH1037" s="197"/>
      <c r="JBI1037" s="197"/>
      <c r="JBJ1037" s="197"/>
      <c r="JBK1037" s="197"/>
      <c r="JBL1037" s="197"/>
      <c r="JBM1037" s="197"/>
      <c r="JBN1037" s="197"/>
      <c r="JBO1037" s="197"/>
      <c r="JBP1037" s="197"/>
      <c r="JBQ1037" s="197"/>
      <c r="JBR1037" s="197"/>
      <c r="JBS1037" s="197"/>
      <c r="JBT1037" s="197"/>
      <c r="JBU1037" s="197"/>
      <c r="JBV1037" s="197"/>
      <c r="JBW1037" s="197"/>
      <c r="JBX1037" s="197"/>
      <c r="JBY1037" s="197"/>
      <c r="JBZ1037" s="197"/>
      <c r="JCA1037" s="197"/>
      <c r="JCB1037" s="197"/>
      <c r="JCC1037" s="197"/>
      <c r="JCD1037" s="197"/>
      <c r="JCE1037" s="197"/>
      <c r="JCF1037" s="197"/>
      <c r="JCG1037" s="197"/>
      <c r="JCH1037" s="197"/>
      <c r="JCI1037" s="197"/>
      <c r="JCJ1037" s="197"/>
      <c r="JCK1037" s="197"/>
      <c r="JCL1037" s="197"/>
      <c r="JCM1037" s="197"/>
      <c r="JCN1037" s="197"/>
      <c r="JCO1037" s="197"/>
      <c r="JCP1037" s="197"/>
      <c r="JCQ1037" s="197"/>
      <c r="JCR1037" s="197"/>
      <c r="JCS1037" s="197"/>
      <c r="JCT1037" s="197"/>
      <c r="JCU1037" s="197"/>
      <c r="JCV1037" s="197"/>
      <c r="JCW1037" s="197"/>
      <c r="JCX1037" s="197"/>
      <c r="JCY1037" s="197"/>
      <c r="JCZ1037" s="197"/>
      <c r="JDA1037" s="197"/>
      <c r="JDB1037" s="197"/>
      <c r="JDC1037" s="197"/>
      <c r="JDD1037" s="197"/>
      <c r="JDE1037" s="197"/>
      <c r="JDF1037" s="197"/>
      <c r="JDG1037" s="197"/>
      <c r="JDH1037" s="197"/>
      <c r="JDI1037" s="197"/>
      <c r="JDJ1037" s="197"/>
      <c r="JDK1037" s="197"/>
      <c r="JDL1037" s="197"/>
      <c r="JDM1037" s="197"/>
      <c r="JDN1037" s="197"/>
      <c r="JDO1037" s="197"/>
      <c r="JDP1037" s="197"/>
      <c r="JDQ1037" s="197"/>
      <c r="JDR1037" s="197"/>
      <c r="JDS1037" s="197"/>
      <c r="JDT1037" s="197"/>
      <c r="JDU1037" s="197"/>
      <c r="JDV1037" s="197"/>
      <c r="JDW1037" s="197"/>
      <c r="JDX1037" s="197"/>
      <c r="JDY1037" s="197"/>
      <c r="JDZ1037" s="197"/>
      <c r="JEA1037" s="197"/>
      <c r="JEB1037" s="197"/>
      <c r="JEC1037" s="197"/>
      <c r="JED1037" s="197"/>
      <c r="JEE1037" s="197"/>
      <c r="JEF1037" s="197"/>
      <c r="JEG1037" s="197"/>
      <c r="JEH1037" s="197"/>
      <c r="JEI1037" s="197"/>
      <c r="JEJ1037" s="197"/>
      <c r="JEK1037" s="197"/>
      <c r="JEL1037" s="197"/>
      <c r="JEM1037" s="197"/>
      <c r="JEN1037" s="197"/>
      <c r="JEO1037" s="197"/>
      <c r="JEP1037" s="197"/>
      <c r="JEQ1037" s="197"/>
      <c r="JER1037" s="197"/>
      <c r="JES1037" s="197"/>
      <c r="JET1037" s="197"/>
      <c r="JEU1037" s="197"/>
      <c r="JEV1037" s="197"/>
      <c r="JEW1037" s="197"/>
      <c r="JEX1037" s="197"/>
      <c r="JEY1037" s="197"/>
      <c r="JEZ1037" s="197"/>
      <c r="JFA1037" s="197"/>
      <c r="JFB1037" s="197"/>
      <c r="JFC1037" s="197"/>
      <c r="JFD1037" s="197"/>
      <c r="JFE1037" s="197"/>
      <c r="JFF1037" s="197"/>
      <c r="JFG1037" s="197"/>
      <c r="JFH1037" s="197"/>
      <c r="JFI1037" s="197"/>
      <c r="JFJ1037" s="197"/>
      <c r="JFK1037" s="197"/>
      <c r="JFL1037" s="197"/>
      <c r="JFM1037" s="197"/>
      <c r="JFN1037" s="197"/>
      <c r="JFO1037" s="197"/>
      <c r="JFP1037" s="197"/>
      <c r="JFQ1037" s="197"/>
      <c r="JFR1037" s="197"/>
      <c r="JFS1037" s="197"/>
      <c r="JFT1037" s="197"/>
      <c r="JFU1037" s="197"/>
      <c r="JFV1037" s="197"/>
      <c r="JFW1037" s="197"/>
      <c r="JFX1037" s="197"/>
      <c r="JFY1037" s="197"/>
      <c r="JFZ1037" s="197"/>
      <c r="JGA1037" s="197"/>
      <c r="JGB1037" s="197"/>
      <c r="JGC1037" s="197"/>
      <c r="JGD1037" s="197"/>
      <c r="JGE1037" s="197"/>
      <c r="JGF1037" s="197"/>
      <c r="JGG1037" s="197"/>
      <c r="JGH1037" s="197"/>
      <c r="JGI1037" s="197"/>
      <c r="JGJ1037" s="197"/>
      <c r="JGK1037" s="197"/>
      <c r="JGL1037" s="197"/>
      <c r="JGM1037" s="197"/>
      <c r="JGN1037" s="197"/>
      <c r="JGO1037" s="197"/>
      <c r="JGP1037" s="197"/>
      <c r="JGQ1037" s="197"/>
      <c r="JGR1037" s="197"/>
      <c r="JGS1037" s="197"/>
      <c r="JGT1037" s="197"/>
      <c r="JGU1037" s="197"/>
      <c r="JGV1037" s="197"/>
      <c r="JGW1037" s="197"/>
      <c r="JGX1037" s="197"/>
      <c r="JGY1037" s="197"/>
      <c r="JGZ1037" s="197"/>
      <c r="JHA1037" s="197"/>
      <c r="JHB1037" s="197"/>
      <c r="JHC1037" s="197"/>
      <c r="JHD1037" s="197"/>
      <c r="JHE1037" s="197"/>
      <c r="JHF1037" s="197"/>
      <c r="JHG1037" s="197"/>
      <c r="JHH1037" s="197"/>
      <c r="JHI1037" s="197"/>
      <c r="JHJ1037" s="197"/>
      <c r="JHK1037" s="197"/>
      <c r="JHL1037" s="197"/>
      <c r="JHM1037" s="197"/>
      <c r="JHN1037" s="197"/>
      <c r="JHO1037" s="197"/>
      <c r="JHP1037" s="197"/>
      <c r="JHQ1037" s="197"/>
      <c r="JHR1037" s="197"/>
      <c r="JHS1037" s="197"/>
      <c r="JHT1037" s="197"/>
      <c r="JHU1037" s="197"/>
      <c r="JHV1037" s="197"/>
      <c r="JHW1037" s="197"/>
      <c r="JHX1037" s="197"/>
      <c r="JHY1037" s="197"/>
      <c r="JHZ1037" s="197"/>
      <c r="JIA1037" s="197"/>
      <c r="JIB1037" s="197"/>
      <c r="JIC1037" s="197"/>
      <c r="JID1037" s="197"/>
      <c r="JIE1037" s="197"/>
      <c r="JIF1037" s="197"/>
      <c r="JIG1037" s="197"/>
      <c r="JIH1037" s="197"/>
      <c r="JII1037" s="197"/>
      <c r="JIJ1037" s="197"/>
      <c r="JIK1037" s="197"/>
      <c r="JIL1037" s="197"/>
      <c r="JIM1037" s="197"/>
      <c r="JIN1037" s="197"/>
      <c r="JIO1037" s="197"/>
      <c r="JIP1037" s="197"/>
      <c r="JIQ1037" s="197"/>
      <c r="JIR1037" s="197"/>
      <c r="JIS1037" s="197"/>
      <c r="JIT1037" s="197"/>
      <c r="JIU1037" s="197"/>
      <c r="JIV1037" s="197"/>
      <c r="JIW1037" s="197"/>
      <c r="JIX1037" s="197"/>
      <c r="JIY1037" s="197"/>
      <c r="JIZ1037" s="197"/>
      <c r="JJA1037" s="197"/>
      <c r="JJB1037" s="197"/>
      <c r="JJC1037" s="197"/>
      <c r="JJD1037" s="197"/>
      <c r="JJE1037" s="197"/>
      <c r="JJF1037" s="197"/>
      <c r="JJG1037" s="197"/>
      <c r="JJH1037" s="197"/>
      <c r="JJI1037" s="197"/>
      <c r="JJJ1037" s="197"/>
      <c r="JJK1037" s="197"/>
      <c r="JJL1037" s="197"/>
      <c r="JJM1037" s="197"/>
      <c r="JJN1037" s="197"/>
      <c r="JJO1037" s="197"/>
      <c r="JJP1037" s="197"/>
      <c r="JJQ1037" s="197"/>
      <c r="JJR1037" s="197"/>
      <c r="JJS1037" s="197"/>
      <c r="JJT1037" s="197"/>
      <c r="JJU1037" s="197"/>
      <c r="JJV1037" s="197"/>
      <c r="JJW1037" s="197"/>
      <c r="JJX1037" s="197"/>
      <c r="JJY1037" s="197"/>
      <c r="JJZ1037" s="197"/>
      <c r="JKA1037" s="197"/>
      <c r="JKB1037" s="197"/>
      <c r="JKC1037" s="197"/>
      <c r="JKD1037" s="197"/>
      <c r="JKE1037" s="197"/>
      <c r="JKF1037" s="197"/>
      <c r="JKG1037" s="197"/>
      <c r="JKH1037" s="197"/>
      <c r="JKI1037" s="197"/>
      <c r="JKJ1037" s="197"/>
      <c r="JKK1037" s="197"/>
      <c r="JKL1037" s="197"/>
      <c r="JKM1037" s="197"/>
      <c r="JKN1037" s="197"/>
      <c r="JKO1037" s="197"/>
      <c r="JKP1037" s="197"/>
      <c r="JKQ1037" s="197"/>
      <c r="JKR1037" s="197"/>
      <c r="JKS1037" s="197"/>
      <c r="JKT1037" s="197"/>
      <c r="JKU1037" s="197"/>
      <c r="JKV1037" s="197"/>
      <c r="JKW1037" s="197"/>
      <c r="JKX1037" s="197"/>
      <c r="JKY1037" s="197"/>
      <c r="JKZ1037" s="197"/>
      <c r="JLA1037" s="197"/>
      <c r="JLB1037" s="197"/>
      <c r="JLC1037" s="197"/>
      <c r="JLD1037" s="197"/>
      <c r="JLE1037" s="197"/>
      <c r="JLF1037" s="197"/>
      <c r="JLG1037" s="197"/>
      <c r="JLH1037" s="197"/>
      <c r="JLI1037" s="197"/>
      <c r="JLJ1037" s="197"/>
      <c r="JLK1037" s="197"/>
      <c r="JLL1037" s="197"/>
      <c r="JLM1037" s="197"/>
      <c r="JLN1037" s="197"/>
      <c r="JLO1037" s="197"/>
      <c r="JLP1037" s="197"/>
      <c r="JLQ1037" s="197"/>
      <c r="JLR1037" s="197"/>
      <c r="JLS1037" s="197"/>
      <c r="JLT1037" s="197"/>
      <c r="JLU1037" s="197"/>
      <c r="JLV1037" s="197"/>
      <c r="JLW1037" s="197"/>
      <c r="JLX1037" s="197"/>
      <c r="JLY1037" s="197"/>
      <c r="JLZ1037" s="197"/>
      <c r="JMA1037" s="197"/>
      <c r="JMB1037" s="197"/>
      <c r="JMC1037" s="197"/>
      <c r="JMD1037" s="197"/>
      <c r="JME1037" s="197"/>
      <c r="JMF1037" s="197"/>
      <c r="JMG1037" s="197"/>
      <c r="JMH1037" s="197"/>
      <c r="JMI1037" s="197"/>
      <c r="JMJ1037" s="197"/>
      <c r="JMK1037" s="197"/>
      <c r="JML1037" s="197"/>
      <c r="JMM1037" s="197"/>
      <c r="JMN1037" s="197"/>
      <c r="JMO1037" s="197"/>
      <c r="JMP1037" s="197"/>
      <c r="JMQ1037" s="197"/>
      <c r="JMR1037" s="197"/>
      <c r="JMS1037" s="197"/>
      <c r="JMT1037" s="197"/>
      <c r="JMU1037" s="197"/>
      <c r="JMV1037" s="197"/>
      <c r="JMW1037" s="197"/>
      <c r="JMX1037" s="197"/>
      <c r="JMY1037" s="197"/>
      <c r="JMZ1037" s="197"/>
      <c r="JNA1037" s="197"/>
      <c r="JNB1037" s="197"/>
      <c r="JNC1037" s="197"/>
      <c r="JND1037" s="197"/>
      <c r="JNE1037" s="197"/>
      <c r="JNF1037" s="197"/>
      <c r="JNG1037" s="197"/>
      <c r="JNH1037" s="197"/>
      <c r="JNI1037" s="197"/>
      <c r="JNJ1037" s="197"/>
      <c r="JNK1037" s="197"/>
      <c r="JNL1037" s="197"/>
      <c r="JNM1037" s="197"/>
      <c r="JNN1037" s="197"/>
      <c r="JNO1037" s="197"/>
      <c r="JNP1037" s="197"/>
      <c r="JNQ1037" s="197"/>
      <c r="JNR1037" s="197"/>
      <c r="JNS1037" s="197"/>
      <c r="JNT1037" s="197"/>
      <c r="JNU1037" s="197"/>
      <c r="JNV1037" s="197"/>
      <c r="JNW1037" s="197"/>
      <c r="JNX1037" s="197"/>
      <c r="JNY1037" s="197"/>
      <c r="JNZ1037" s="197"/>
      <c r="JOA1037" s="197"/>
      <c r="JOB1037" s="197"/>
      <c r="JOC1037" s="197"/>
      <c r="JOD1037" s="197"/>
      <c r="JOE1037" s="197"/>
      <c r="JOF1037" s="197"/>
      <c r="JOG1037" s="197"/>
      <c r="JOH1037" s="197"/>
      <c r="JOI1037" s="197"/>
      <c r="JOJ1037" s="197"/>
      <c r="JOK1037" s="197"/>
      <c r="JOL1037" s="197"/>
      <c r="JOM1037" s="197"/>
      <c r="JON1037" s="197"/>
      <c r="JOO1037" s="197"/>
      <c r="JOP1037" s="197"/>
      <c r="JOQ1037" s="197"/>
      <c r="JOR1037" s="197"/>
      <c r="JOS1037" s="197"/>
      <c r="JOT1037" s="197"/>
      <c r="JOU1037" s="197"/>
      <c r="JOV1037" s="197"/>
      <c r="JOW1037" s="197"/>
      <c r="JOX1037" s="197"/>
      <c r="JOY1037" s="197"/>
      <c r="JOZ1037" s="197"/>
      <c r="JPA1037" s="197"/>
      <c r="JPB1037" s="197"/>
      <c r="JPC1037" s="197"/>
      <c r="JPD1037" s="197"/>
      <c r="JPE1037" s="197"/>
      <c r="JPF1037" s="197"/>
      <c r="JPG1037" s="197"/>
      <c r="JPH1037" s="197"/>
      <c r="JPI1037" s="197"/>
      <c r="JPJ1037" s="197"/>
      <c r="JPK1037" s="197"/>
      <c r="JPL1037" s="197"/>
      <c r="JPM1037" s="197"/>
      <c r="JPN1037" s="197"/>
      <c r="JPO1037" s="197"/>
      <c r="JPP1037" s="197"/>
      <c r="JPQ1037" s="197"/>
      <c r="JPR1037" s="197"/>
      <c r="JPS1037" s="197"/>
      <c r="JPT1037" s="197"/>
      <c r="JPU1037" s="197"/>
      <c r="JPV1037" s="197"/>
      <c r="JPW1037" s="197"/>
      <c r="JPX1037" s="197"/>
      <c r="JPY1037" s="197"/>
      <c r="JPZ1037" s="197"/>
      <c r="JQA1037" s="197"/>
      <c r="JQB1037" s="197"/>
      <c r="JQC1037" s="197"/>
      <c r="JQD1037" s="197"/>
      <c r="JQE1037" s="197"/>
      <c r="JQF1037" s="197"/>
      <c r="JQG1037" s="197"/>
      <c r="JQH1037" s="197"/>
      <c r="JQI1037" s="197"/>
      <c r="JQJ1037" s="197"/>
      <c r="JQK1037" s="197"/>
      <c r="JQL1037" s="197"/>
      <c r="JQM1037" s="197"/>
      <c r="JQN1037" s="197"/>
      <c r="JQO1037" s="197"/>
      <c r="JQP1037" s="197"/>
      <c r="JQQ1037" s="197"/>
      <c r="JQR1037" s="197"/>
      <c r="JQS1037" s="197"/>
      <c r="JQT1037" s="197"/>
      <c r="JQU1037" s="197"/>
      <c r="JQV1037" s="197"/>
      <c r="JQW1037" s="197"/>
      <c r="JQX1037" s="197"/>
      <c r="JQY1037" s="197"/>
      <c r="JQZ1037" s="197"/>
      <c r="JRA1037" s="197"/>
      <c r="JRB1037" s="197"/>
      <c r="JRC1037" s="197"/>
      <c r="JRD1037" s="197"/>
      <c r="JRE1037" s="197"/>
      <c r="JRF1037" s="197"/>
      <c r="JRG1037" s="197"/>
      <c r="JRH1037" s="197"/>
      <c r="JRI1037" s="197"/>
      <c r="JRJ1037" s="197"/>
      <c r="JRK1037" s="197"/>
      <c r="JRL1037" s="197"/>
      <c r="JRM1037" s="197"/>
      <c r="JRN1037" s="197"/>
      <c r="JRO1037" s="197"/>
      <c r="JRP1037" s="197"/>
      <c r="JRQ1037" s="197"/>
      <c r="JRR1037" s="197"/>
      <c r="JRS1037" s="197"/>
      <c r="JRT1037" s="197"/>
      <c r="JRU1037" s="197"/>
      <c r="JRV1037" s="197"/>
      <c r="JRW1037" s="197"/>
      <c r="JRX1037" s="197"/>
      <c r="JRY1037" s="197"/>
      <c r="JRZ1037" s="197"/>
      <c r="JSA1037" s="197"/>
      <c r="JSB1037" s="197"/>
      <c r="JSC1037" s="197"/>
      <c r="JSD1037" s="197"/>
      <c r="JSE1037" s="197"/>
      <c r="JSF1037" s="197"/>
      <c r="JSG1037" s="197"/>
      <c r="JSH1037" s="197"/>
      <c r="JSI1037" s="197"/>
      <c r="JSJ1037" s="197"/>
      <c r="JSK1037" s="197"/>
      <c r="JSL1037" s="197"/>
      <c r="JSM1037" s="197"/>
      <c r="JSN1037" s="197"/>
      <c r="JSO1037" s="197"/>
      <c r="JSP1037" s="197"/>
      <c r="JSQ1037" s="197"/>
      <c r="JSR1037" s="197"/>
      <c r="JSS1037" s="197"/>
      <c r="JST1037" s="197"/>
      <c r="JSU1037" s="197"/>
      <c r="JSV1037" s="197"/>
      <c r="JSW1037" s="197"/>
      <c r="JSX1037" s="197"/>
      <c r="JSY1037" s="197"/>
      <c r="JSZ1037" s="197"/>
      <c r="JTA1037" s="197"/>
      <c r="JTB1037" s="197"/>
      <c r="JTC1037" s="197"/>
      <c r="JTD1037" s="197"/>
      <c r="JTE1037" s="197"/>
      <c r="JTF1037" s="197"/>
      <c r="JTG1037" s="197"/>
      <c r="JTH1037" s="197"/>
      <c r="JTI1037" s="197"/>
      <c r="JTJ1037" s="197"/>
      <c r="JTK1037" s="197"/>
      <c r="JTL1037" s="197"/>
      <c r="JTM1037" s="197"/>
      <c r="JTN1037" s="197"/>
      <c r="JTO1037" s="197"/>
      <c r="JTP1037" s="197"/>
      <c r="JTQ1037" s="197"/>
      <c r="JTR1037" s="197"/>
      <c r="JTS1037" s="197"/>
      <c r="JTT1037" s="197"/>
      <c r="JTU1037" s="197"/>
      <c r="JTV1037" s="197"/>
      <c r="JTW1037" s="197"/>
      <c r="JTX1037" s="197"/>
      <c r="JTY1037" s="197"/>
      <c r="JTZ1037" s="197"/>
      <c r="JUA1037" s="197"/>
      <c r="JUB1037" s="197"/>
      <c r="JUC1037" s="197"/>
      <c r="JUD1037" s="197"/>
      <c r="JUE1037" s="197"/>
      <c r="JUF1037" s="197"/>
      <c r="JUG1037" s="197"/>
      <c r="JUH1037" s="197"/>
      <c r="JUI1037" s="197"/>
      <c r="JUJ1037" s="197"/>
      <c r="JUK1037" s="197"/>
      <c r="JUL1037" s="197"/>
      <c r="JUM1037" s="197"/>
      <c r="JUN1037" s="197"/>
      <c r="JUO1037" s="197"/>
      <c r="JUP1037" s="197"/>
      <c r="JUQ1037" s="197"/>
      <c r="JUR1037" s="197"/>
      <c r="JUS1037" s="197"/>
      <c r="JUT1037" s="197"/>
      <c r="JUU1037" s="197"/>
      <c r="JUV1037" s="197"/>
      <c r="JUW1037" s="197"/>
      <c r="JUX1037" s="197"/>
      <c r="JUY1037" s="197"/>
      <c r="JUZ1037" s="197"/>
      <c r="JVA1037" s="197"/>
      <c r="JVB1037" s="197"/>
      <c r="JVC1037" s="197"/>
      <c r="JVD1037" s="197"/>
      <c r="JVE1037" s="197"/>
      <c r="JVF1037" s="197"/>
      <c r="JVG1037" s="197"/>
      <c r="JVH1037" s="197"/>
      <c r="JVI1037" s="197"/>
      <c r="JVJ1037" s="197"/>
      <c r="JVK1037" s="197"/>
      <c r="JVL1037" s="197"/>
      <c r="JVM1037" s="197"/>
      <c r="JVN1037" s="197"/>
      <c r="JVO1037" s="197"/>
      <c r="JVP1037" s="197"/>
      <c r="JVQ1037" s="197"/>
      <c r="JVR1037" s="197"/>
      <c r="JVS1037" s="197"/>
      <c r="JVT1037" s="197"/>
      <c r="JVU1037" s="197"/>
      <c r="JVV1037" s="197"/>
      <c r="JVW1037" s="197"/>
      <c r="JVX1037" s="197"/>
      <c r="JVY1037" s="197"/>
      <c r="JVZ1037" s="197"/>
      <c r="JWA1037" s="197"/>
      <c r="JWB1037" s="197"/>
      <c r="JWC1037" s="197"/>
      <c r="JWD1037" s="197"/>
      <c r="JWE1037" s="197"/>
      <c r="JWF1037" s="197"/>
      <c r="JWG1037" s="197"/>
      <c r="JWH1037" s="197"/>
      <c r="JWI1037" s="197"/>
      <c r="JWJ1037" s="197"/>
      <c r="JWK1037" s="197"/>
      <c r="JWL1037" s="197"/>
      <c r="JWM1037" s="197"/>
      <c r="JWN1037" s="197"/>
      <c r="JWO1037" s="197"/>
      <c r="JWP1037" s="197"/>
      <c r="JWQ1037" s="197"/>
      <c r="JWR1037" s="197"/>
      <c r="JWS1037" s="197"/>
      <c r="JWT1037" s="197"/>
      <c r="JWU1037" s="197"/>
      <c r="JWV1037" s="197"/>
      <c r="JWW1037" s="197"/>
      <c r="JWX1037" s="197"/>
      <c r="JWY1037" s="197"/>
      <c r="JWZ1037" s="197"/>
      <c r="JXA1037" s="197"/>
      <c r="JXB1037" s="197"/>
      <c r="JXC1037" s="197"/>
      <c r="JXD1037" s="197"/>
      <c r="JXE1037" s="197"/>
      <c r="JXF1037" s="197"/>
      <c r="JXG1037" s="197"/>
      <c r="JXH1037" s="197"/>
      <c r="JXI1037" s="197"/>
      <c r="JXJ1037" s="197"/>
      <c r="JXK1037" s="197"/>
      <c r="JXL1037" s="197"/>
      <c r="JXM1037" s="197"/>
      <c r="JXN1037" s="197"/>
      <c r="JXO1037" s="197"/>
      <c r="JXP1037" s="197"/>
      <c r="JXQ1037" s="197"/>
      <c r="JXR1037" s="197"/>
      <c r="JXS1037" s="197"/>
      <c r="JXT1037" s="197"/>
      <c r="JXU1037" s="197"/>
      <c r="JXV1037" s="197"/>
      <c r="JXW1037" s="197"/>
      <c r="JXX1037" s="197"/>
      <c r="JXY1037" s="197"/>
      <c r="JXZ1037" s="197"/>
      <c r="JYA1037" s="197"/>
      <c r="JYB1037" s="197"/>
      <c r="JYC1037" s="197"/>
      <c r="JYD1037" s="197"/>
      <c r="JYE1037" s="197"/>
      <c r="JYF1037" s="197"/>
      <c r="JYG1037" s="197"/>
      <c r="JYH1037" s="197"/>
      <c r="JYI1037" s="197"/>
      <c r="JYJ1037" s="197"/>
      <c r="JYK1037" s="197"/>
      <c r="JYL1037" s="197"/>
      <c r="JYM1037" s="197"/>
      <c r="JYN1037" s="197"/>
      <c r="JYO1037" s="197"/>
      <c r="JYP1037" s="197"/>
      <c r="JYQ1037" s="197"/>
      <c r="JYR1037" s="197"/>
      <c r="JYS1037" s="197"/>
      <c r="JYT1037" s="197"/>
      <c r="JYU1037" s="197"/>
      <c r="JYV1037" s="197"/>
      <c r="JYW1037" s="197"/>
      <c r="JYX1037" s="197"/>
      <c r="JYY1037" s="197"/>
      <c r="JYZ1037" s="197"/>
      <c r="JZA1037" s="197"/>
      <c r="JZB1037" s="197"/>
      <c r="JZC1037" s="197"/>
      <c r="JZD1037" s="197"/>
      <c r="JZE1037" s="197"/>
      <c r="JZF1037" s="197"/>
      <c r="JZG1037" s="197"/>
      <c r="JZH1037" s="197"/>
      <c r="JZI1037" s="197"/>
      <c r="JZJ1037" s="197"/>
      <c r="JZK1037" s="197"/>
      <c r="JZL1037" s="197"/>
      <c r="JZM1037" s="197"/>
      <c r="JZN1037" s="197"/>
      <c r="JZO1037" s="197"/>
      <c r="JZP1037" s="197"/>
      <c r="JZQ1037" s="197"/>
      <c r="JZR1037" s="197"/>
      <c r="JZS1037" s="197"/>
      <c r="JZT1037" s="197"/>
      <c r="JZU1037" s="197"/>
      <c r="JZV1037" s="197"/>
      <c r="JZW1037" s="197"/>
      <c r="JZX1037" s="197"/>
      <c r="JZY1037" s="197"/>
      <c r="JZZ1037" s="197"/>
      <c r="KAA1037" s="197"/>
      <c r="KAB1037" s="197"/>
      <c r="KAC1037" s="197"/>
      <c r="KAD1037" s="197"/>
      <c r="KAE1037" s="197"/>
      <c r="KAF1037" s="197"/>
      <c r="KAG1037" s="197"/>
      <c r="KAH1037" s="197"/>
      <c r="KAI1037" s="197"/>
      <c r="KAJ1037" s="197"/>
      <c r="KAK1037" s="197"/>
      <c r="KAL1037" s="197"/>
      <c r="KAM1037" s="197"/>
      <c r="KAN1037" s="197"/>
      <c r="KAO1037" s="197"/>
      <c r="KAP1037" s="197"/>
      <c r="KAQ1037" s="197"/>
      <c r="KAR1037" s="197"/>
      <c r="KAS1037" s="197"/>
      <c r="KAT1037" s="197"/>
      <c r="KAU1037" s="197"/>
      <c r="KAV1037" s="197"/>
      <c r="KAW1037" s="197"/>
      <c r="KAX1037" s="197"/>
      <c r="KAY1037" s="197"/>
      <c r="KAZ1037" s="197"/>
      <c r="KBA1037" s="197"/>
      <c r="KBB1037" s="197"/>
      <c r="KBC1037" s="197"/>
      <c r="KBD1037" s="197"/>
      <c r="KBE1037" s="197"/>
      <c r="KBF1037" s="197"/>
      <c r="KBG1037" s="197"/>
      <c r="KBH1037" s="197"/>
      <c r="KBI1037" s="197"/>
      <c r="KBJ1037" s="197"/>
      <c r="KBK1037" s="197"/>
      <c r="KBL1037" s="197"/>
      <c r="KBM1037" s="197"/>
      <c r="KBN1037" s="197"/>
      <c r="KBO1037" s="197"/>
      <c r="KBP1037" s="197"/>
      <c r="KBQ1037" s="197"/>
      <c r="KBR1037" s="197"/>
      <c r="KBS1037" s="197"/>
      <c r="KBT1037" s="197"/>
      <c r="KBU1037" s="197"/>
      <c r="KBV1037" s="197"/>
      <c r="KBW1037" s="197"/>
      <c r="KBX1037" s="197"/>
      <c r="KBY1037" s="197"/>
      <c r="KBZ1037" s="197"/>
      <c r="KCA1037" s="197"/>
      <c r="KCB1037" s="197"/>
      <c r="KCC1037" s="197"/>
      <c r="KCD1037" s="197"/>
      <c r="KCE1037" s="197"/>
      <c r="KCF1037" s="197"/>
      <c r="KCG1037" s="197"/>
      <c r="KCH1037" s="197"/>
      <c r="KCI1037" s="197"/>
      <c r="KCJ1037" s="197"/>
      <c r="KCK1037" s="197"/>
      <c r="KCL1037" s="197"/>
      <c r="KCM1037" s="197"/>
      <c r="KCN1037" s="197"/>
      <c r="KCO1037" s="197"/>
      <c r="KCP1037" s="197"/>
      <c r="KCQ1037" s="197"/>
      <c r="KCR1037" s="197"/>
      <c r="KCS1037" s="197"/>
      <c r="KCT1037" s="197"/>
      <c r="KCU1037" s="197"/>
      <c r="KCV1037" s="197"/>
      <c r="KCW1037" s="197"/>
      <c r="KCX1037" s="197"/>
      <c r="KCY1037" s="197"/>
      <c r="KCZ1037" s="197"/>
      <c r="KDA1037" s="197"/>
      <c r="KDB1037" s="197"/>
      <c r="KDC1037" s="197"/>
      <c r="KDD1037" s="197"/>
      <c r="KDE1037" s="197"/>
      <c r="KDF1037" s="197"/>
      <c r="KDG1037" s="197"/>
      <c r="KDH1037" s="197"/>
      <c r="KDI1037" s="197"/>
      <c r="KDJ1037" s="197"/>
      <c r="KDK1037" s="197"/>
      <c r="KDL1037" s="197"/>
      <c r="KDM1037" s="197"/>
      <c r="KDN1037" s="197"/>
      <c r="KDO1037" s="197"/>
      <c r="KDP1037" s="197"/>
      <c r="KDQ1037" s="197"/>
      <c r="KDR1037" s="197"/>
      <c r="KDS1037" s="197"/>
      <c r="KDT1037" s="197"/>
      <c r="KDU1037" s="197"/>
      <c r="KDV1037" s="197"/>
      <c r="KDW1037" s="197"/>
      <c r="KDX1037" s="197"/>
      <c r="KDY1037" s="197"/>
      <c r="KDZ1037" s="197"/>
      <c r="KEA1037" s="197"/>
      <c r="KEB1037" s="197"/>
      <c r="KEC1037" s="197"/>
      <c r="KED1037" s="197"/>
      <c r="KEE1037" s="197"/>
      <c r="KEF1037" s="197"/>
      <c r="KEG1037" s="197"/>
      <c r="KEH1037" s="197"/>
      <c r="KEI1037" s="197"/>
      <c r="KEJ1037" s="197"/>
      <c r="KEK1037" s="197"/>
      <c r="KEL1037" s="197"/>
      <c r="KEM1037" s="197"/>
      <c r="KEN1037" s="197"/>
      <c r="KEO1037" s="197"/>
      <c r="KEP1037" s="197"/>
      <c r="KEQ1037" s="197"/>
      <c r="KER1037" s="197"/>
      <c r="KES1037" s="197"/>
      <c r="KET1037" s="197"/>
      <c r="KEU1037" s="197"/>
      <c r="KEV1037" s="197"/>
      <c r="KEW1037" s="197"/>
      <c r="KEX1037" s="197"/>
      <c r="KEY1037" s="197"/>
      <c r="KEZ1037" s="197"/>
      <c r="KFA1037" s="197"/>
      <c r="KFB1037" s="197"/>
      <c r="KFC1037" s="197"/>
      <c r="KFD1037" s="197"/>
      <c r="KFE1037" s="197"/>
      <c r="KFF1037" s="197"/>
      <c r="KFG1037" s="197"/>
      <c r="KFH1037" s="197"/>
      <c r="KFI1037" s="197"/>
      <c r="KFJ1037" s="197"/>
      <c r="KFK1037" s="197"/>
      <c r="KFL1037" s="197"/>
      <c r="KFM1037" s="197"/>
      <c r="KFN1037" s="197"/>
      <c r="KFO1037" s="197"/>
      <c r="KFP1037" s="197"/>
      <c r="KFQ1037" s="197"/>
      <c r="KFR1037" s="197"/>
      <c r="KFS1037" s="197"/>
      <c r="KFT1037" s="197"/>
      <c r="KFU1037" s="197"/>
      <c r="KFV1037" s="197"/>
      <c r="KFW1037" s="197"/>
      <c r="KFX1037" s="197"/>
      <c r="KFY1037" s="197"/>
      <c r="KFZ1037" s="197"/>
      <c r="KGA1037" s="197"/>
      <c r="KGB1037" s="197"/>
      <c r="KGC1037" s="197"/>
      <c r="KGD1037" s="197"/>
      <c r="KGE1037" s="197"/>
      <c r="KGF1037" s="197"/>
      <c r="KGG1037" s="197"/>
      <c r="KGH1037" s="197"/>
      <c r="KGI1037" s="197"/>
      <c r="KGJ1037" s="197"/>
      <c r="KGK1037" s="197"/>
      <c r="KGL1037" s="197"/>
      <c r="KGM1037" s="197"/>
      <c r="KGN1037" s="197"/>
      <c r="KGO1037" s="197"/>
      <c r="KGP1037" s="197"/>
      <c r="KGQ1037" s="197"/>
      <c r="KGR1037" s="197"/>
      <c r="KGS1037" s="197"/>
      <c r="KGT1037" s="197"/>
      <c r="KGU1037" s="197"/>
      <c r="KGV1037" s="197"/>
      <c r="KGW1037" s="197"/>
      <c r="KGX1037" s="197"/>
      <c r="KGY1037" s="197"/>
      <c r="KGZ1037" s="197"/>
      <c r="KHA1037" s="197"/>
      <c r="KHB1037" s="197"/>
      <c r="KHC1037" s="197"/>
      <c r="KHD1037" s="197"/>
      <c r="KHE1037" s="197"/>
      <c r="KHF1037" s="197"/>
      <c r="KHG1037" s="197"/>
      <c r="KHH1037" s="197"/>
      <c r="KHI1037" s="197"/>
      <c r="KHJ1037" s="197"/>
      <c r="KHK1037" s="197"/>
      <c r="KHL1037" s="197"/>
      <c r="KHM1037" s="197"/>
      <c r="KHN1037" s="197"/>
      <c r="KHO1037" s="197"/>
      <c r="KHP1037" s="197"/>
      <c r="KHQ1037" s="197"/>
      <c r="KHR1037" s="197"/>
      <c r="KHS1037" s="197"/>
      <c r="KHT1037" s="197"/>
      <c r="KHU1037" s="197"/>
      <c r="KHV1037" s="197"/>
      <c r="KHW1037" s="197"/>
      <c r="KHX1037" s="197"/>
      <c r="KHY1037" s="197"/>
      <c r="KHZ1037" s="197"/>
      <c r="KIA1037" s="197"/>
      <c r="KIB1037" s="197"/>
      <c r="KIC1037" s="197"/>
      <c r="KID1037" s="197"/>
      <c r="KIE1037" s="197"/>
      <c r="KIF1037" s="197"/>
      <c r="KIG1037" s="197"/>
      <c r="KIH1037" s="197"/>
      <c r="KII1037" s="197"/>
      <c r="KIJ1037" s="197"/>
      <c r="KIK1037" s="197"/>
      <c r="KIL1037" s="197"/>
      <c r="KIM1037" s="197"/>
      <c r="KIN1037" s="197"/>
      <c r="KIO1037" s="197"/>
      <c r="KIP1037" s="197"/>
      <c r="KIQ1037" s="197"/>
      <c r="KIR1037" s="197"/>
      <c r="KIS1037" s="197"/>
      <c r="KIT1037" s="197"/>
      <c r="KIU1037" s="197"/>
      <c r="KIV1037" s="197"/>
      <c r="KIW1037" s="197"/>
      <c r="KIX1037" s="197"/>
      <c r="KIY1037" s="197"/>
      <c r="KIZ1037" s="197"/>
      <c r="KJA1037" s="197"/>
      <c r="KJB1037" s="197"/>
      <c r="KJC1037" s="197"/>
      <c r="KJD1037" s="197"/>
      <c r="KJE1037" s="197"/>
      <c r="KJF1037" s="197"/>
      <c r="KJG1037" s="197"/>
      <c r="KJH1037" s="197"/>
      <c r="KJI1037" s="197"/>
      <c r="KJJ1037" s="197"/>
      <c r="KJK1037" s="197"/>
      <c r="KJL1037" s="197"/>
      <c r="KJM1037" s="197"/>
      <c r="KJN1037" s="197"/>
      <c r="KJO1037" s="197"/>
      <c r="KJP1037" s="197"/>
      <c r="KJQ1037" s="197"/>
      <c r="KJR1037" s="197"/>
      <c r="KJS1037" s="197"/>
      <c r="KJT1037" s="197"/>
      <c r="KJU1037" s="197"/>
      <c r="KJV1037" s="197"/>
      <c r="KJW1037" s="197"/>
      <c r="KJX1037" s="197"/>
      <c r="KJY1037" s="197"/>
      <c r="KJZ1037" s="197"/>
      <c r="KKA1037" s="197"/>
      <c r="KKB1037" s="197"/>
      <c r="KKC1037" s="197"/>
      <c r="KKD1037" s="197"/>
      <c r="KKE1037" s="197"/>
      <c r="KKF1037" s="197"/>
      <c r="KKG1037" s="197"/>
      <c r="KKH1037" s="197"/>
      <c r="KKI1037" s="197"/>
      <c r="KKJ1037" s="197"/>
      <c r="KKK1037" s="197"/>
      <c r="KKL1037" s="197"/>
      <c r="KKM1037" s="197"/>
      <c r="KKN1037" s="197"/>
      <c r="KKO1037" s="197"/>
      <c r="KKP1037" s="197"/>
      <c r="KKQ1037" s="197"/>
      <c r="KKR1037" s="197"/>
      <c r="KKS1037" s="197"/>
      <c r="KKT1037" s="197"/>
      <c r="KKU1037" s="197"/>
      <c r="KKV1037" s="197"/>
      <c r="KKW1037" s="197"/>
      <c r="KKX1037" s="197"/>
      <c r="KKY1037" s="197"/>
      <c r="KKZ1037" s="197"/>
      <c r="KLA1037" s="197"/>
      <c r="KLB1037" s="197"/>
      <c r="KLC1037" s="197"/>
      <c r="KLD1037" s="197"/>
      <c r="KLE1037" s="197"/>
      <c r="KLF1037" s="197"/>
      <c r="KLG1037" s="197"/>
      <c r="KLH1037" s="197"/>
      <c r="KLI1037" s="197"/>
      <c r="KLJ1037" s="197"/>
      <c r="KLK1037" s="197"/>
      <c r="KLL1037" s="197"/>
      <c r="KLM1037" s="197"/>
      <c r="KLN1037" s="197"/>
      <c r="KLO1037" s="197"/>
      <c r="KLP1037" s="197"/>
      <c r="KLQ1037" s="197"/>
      <c r="KLR1037" s="197"/>
      <c r="KLS1037" s="197"/>
      <c r="KLT1037" s="197"/>
      <c r="KLU1037" s="197"/>
      <c r="KLV1037" s="197"/>
      <c r="KLW1037" s="197"/>
      <c r="KLX1037" s="197"/>
      <c r="KLY1037" s="197"/>
      <c r="KLZ1037" s="197"/>
      <c r="KMA1037" s="197"/>
      <c r="KMB1037" s="197"/>
      <c r="KMC1037" s="197"/>
      <c r="KMD1037" s="197"/>
      <c r="KME1037" s="197"/>
      <c r="KMF1037" s="197"/>
      <c r="KMG1037" s="197"/>
      <c r="KMH1037" s="197"/>
      <c r="KMI1037" s="197"/>
      <c r="KMJ1037" s="197"/>
      <c r="KMK1037" s="197"/>
      <c r="KML1037" s="197"/>
      <c r="KMM1037" s="197"/>
      <c r="KMN1037" s="197"/>
      <c r="KMO1037" s="197"/>
      <c r="KMP1037" s="197"/>
      <c r="KMQ1037" s="197"/>
      <c r="KMR1037" s="197"/>
      <c r="KMS1037" s="197"/>
      <c r="KMT1037" s="197"/>
      <c r="KMU1037" s="197"/>
      <c r="KMV1037" s="197"/>
      <c r="KMW1037" s="197"/>
      <c r="KMX1037" s="197"/>
      <c r="KMY1037" s="197"/>
      <c r="KMZ1037" s="197"/>
      <c r="KNA1037" s="197"/>
      <c r="KNB1037" s="197"/>
      <c r="KNC1037" s="197"/>
      <c r="KND1037" s="197"/>
      <c r="KNE1037" s="197"/>
      <c r="KNF1037" s="197"/>
      <c r="KNG1037" s="197"/>
      <c r="KNH1037" s="197"/>
      <c r="KNI1037" s="197"/>
      <c r="KNJ1037" s="197"/>
      <c r="KNK1037" s="197"/>
      <c r="KNL1037" s="197"/>
      <c r="KNM1037" s="197"/>
      <c r="KNN1037" s="197"/>
      <c r="KNO1037" s="197"/>
      <c r="KNP1037" s="197"/>
      <c r="KNQ1037" s="197"/>
      <c r="KNR1037" s="197"/>
      <c r="KNS1037" s="197"/>
      <c r="KNT1037" s="197"/>
      <c r="KNU1037" s="197"/>
      <c r="KNV1037" s="197"/>
      <c r="KNW1037" s="197"/>
      <c r="KNX1037" s="197"/>
      <c r="KNY1037" s="197"/>
      <c r="KNZ1037" s="197"/>
      <c r="KOA1037" s="197"/>
      <c r="KOB1037" s="197"/>
      <c r="KOC1037" s="197"/>
      <c r="KOD1037" s="197"/>
      <c r="KOE1037" s="197"/>
      <c r="KOF1037" s="197"/>
      <c r="KOG1037" s="197"/>
      <c r="KOH1037" s="197"/>
      <c r="KOI1037" s="197"/>
      <c r="KOJ1037" s="197"/>
      <c r="KOK1037" s="197"/>
      <c r="KOL1037" s="197"/>
      <c r="KOM1037" s="197"/>
      <c r="KON1037" s="197"/>
      <c r="KOO1037" s="197"/>
      <c r="KOP1037" s="197"/>
      <c r="KOQ1037" s="197"/>
      <c r="KOR1037" s="197"/>
      <c r="KOS1037" s="197"/>
      <c r="KOT1037" s="197"/>
      <c r="KOU1037" s="197"/>
      <c r="KOV1037" s="197"/>
      <c r="KOW1037" s="197"/>
      <c r="KOX1037" s="197"/>
      <c r="KOY1037" s="197"/>
      <c r="KOZ1037" s="197"/>
      <c r="KPA1037" s="197"/>
      <c r="KPB1037" s="197"/>
      <c r="KPC1037" s="197"/>
      <c r="KPD1037" s="197"/>
      <c r="KPE1037" s="197"/>
      <c r="KPF1037" s="197"/>
      <c r="KPG1037" s="197"/>
      <c r="KPH1037" s="197"/>
      <c r="KPI1037" s="197"/>
      <c r="KPJ1037" s="197"/>
      <c r="KPK1037" s="197"/>
      <c r="KPL1037" s="197"/>
      <c r="KPM1037" s="197"/>
      <c r="KPN1037" s="197"/>
      <c r="KPO1037" s="197"/>
      <c r="KPP1037" s="197"/>
      <c r="KPQ1037" s="197"/>
      <c r="KPR1037" s="197"/>
      <c r="KPS1037" s="197"/>
      <c r="KPT1037" s="197"/>
      <c r="KPU1037" s="197"/>
      <c r="KPV1037" s="197"/>
      <c r="KPW1037" s="197"/>
      <c r="KPX1037" s="197"/>
      <c r="KPY1037" s="197"/>
      <c r="KPZ1037" s="197"/>
      <c r="KQA1037" s="197"/>
      <c r="KQB1037" s="197"/>
      <c r="KQC1037" s="197"/>
      <c r="KQD1037" s="197"/>
      <c r="KQE1037" s="197"/>
      <c r="KQF1037" s="197"/>
      <c r="KQG1037" s="197"/>
      <c r="KQH1037" s="197"/>
      <c r="KQI1037" s="197"/>
      <c r="KQJ1037" s="197"/>
      <c r="KQK1037" s="197"/>
      <c r="KQL1037" s="197"/>
      <c r="KQM1037" s="197"/>
      <c r="KQN1037" s="197"/>
      <c r="KQO1037" s="197"/>
      <c r="KQP1037" s="197"/>
      <c r="KQQ1037" s="197"/>
      <c r="KQR1037" s="197"/>
      <c r="KQS1037" s="197"/>
      <c r="KQT1037" s="197"/>
      <c r="KQU1037" s="197"/>
      <c r="KQV1037" s="197"/>
      <c r="KQW1037" s="197"/>
      <c r="KQX1037" s="197"/>
      <c r="KQY1037" s="197"/>
      <c r="KQZ1037" s="197"/>
      <c r="KRA1037" s="197"/>
      <c r="KRB1037" s="197"/>
      <c r="KRC1037" s="197"/>
      <c r="KRD1037" s="197"/>
      <c r="KRE1037" s="197"/>
      <c r="KRF1037" s="197"/>
      <c r="KRG1037" s="197"/>
      <c r="KRH1037" s="197"/>
      <c r="KRI1037" s="197"/>
      <c r="KRJ1037" s="197"/>
      <c r="KRK1037" s="197"/>
      <c r="KRL1037" s="197"/>
      <c r="KRM1037" s="197"/>
      <c r="KRN1037" s="197"/>
      <c r="KRO1037" s="197"/>
      <c r="KRP1037" s="197"/>
      <c r="KRQ1037" s="197"/>
      <c r="KRR1037" s="197"/>
      <c r="KRS1037" s="197"/>
      <c r="KRT1037" s="197"/>
      <c r="KRU1037" s="197"/>
      <c r="KRV1037" s="197"/>
      <c r="KRW1037" s="197"/>
      <c r="KRX1037" s="197"/>
      <c r="KRY1037" s="197"/>
      <c r="KRZ1037" s="197"/>
      <c r="KSA1037" s="197"/>
      <c r="KSB1037" s="197"/>
      <c r="KSC1037" s="197"/>
      <c r="KSD1037" s="197"/>
      <c r="KSE1037" s="197"/>
      <c r="KSF1037" s="197"/>
      <c r="KSG1037" s="197"/>
      <c r="KSH1037" s="197"/>
      <c r="KSI1037" s="197"/>
      <c r="KSJ1037" s="197"/>
      <c r="KSK1037" s="197"/>
      <c r="KSL1037" s="197"/>
      <c r="KSM1037" s="197"/>
      <c r="KSN1037" s="197"/>
      <c r="KSO1037" s="197"/>
      <c r="KSP1037" s="197"/>
      <c r="KSQ1037" s="197"/>
      <c r="KSR1037" s="197"/>
      <c r="KSS1037" s="197"/>
      <c r="KST1037" s="197"/>
      <c r="KSU1037" s="197"/>
      <c r="KSV1037" s="197"/>
      <c r="KSW1037" s="197"/>
      <c r="KSX1037" s="197"/>
      <c r="KSY1037" s="197"/>
      <c r="KSZ1037" s="197"/>
      <c r="KTA1037" s="197"/>
      <c r="KTB1037" s="197"/>
      <c r="KTC1037" s="197"/>
      <c r="KTD1037" s="197"/>
      <c r="KTE1037" s="197"/>
      <c r="KTF1037" s="197"/>
      <c r="KTG1037" s="197"/>
      <c r="KTH1037" s="197"/>
      <c r="KTI1037" s="197"/>
      <c r="KTJ1037" s="197"/>
      <c r="KTK1037" s="197"/>
      <c r="KTL1037" s="197"/>
      <c r="KTM1037" s="197"/>
      <c r="KTN1037" s="197"/>
      <c r="KTO1037" s="197"/>
      <c r="KTP1037" s="197"/>
      <c r="KTQ1037" s="197"/>
      <c r="KTR1037" s="197"/>
      <c r="KTS1037" s="197"/>
      <c r="KTT1037" s="197"/>
      <c r="KTU1037" s="197"/>
      <c r="KTV1037" s="197"/>
      <c r="KTW1037" s="197"/>
      <c r="KTX1037" s="197"/>
      <c r="KTY1037" s="197"/>
      <c r="KTZ1037" s="197"/>
      <c r="KUA1037" s="197"/>
      <c r="KUB1037" s="197"/>
      <c r="KUC1037" s="197"/>
      <c r="KUD1037" s="197"/>
      <c r="KUE1037" s="197"/>
      <c r="KUF1037" s="197"/>
      <c r="KUG1037" s="197"/>
      <c r="KUH1037" s="197"/>
      <c r="KUI1037" s="197"/>
      <c r="KUJ1037" s="197"/>
      <c r="KUK1037" s="197"/>
      <c r="KUL1037" s="197"/>
      <c r="KUM1037" s="197"/>
      <c r="KUN1037" s="197"/>
      <c r="KUO1037" s="197"/>
      <c r="KUP1037" s="197"/>
      <c r="KUQ1037" s="197"/>
      <c r="KUR1037" s="197"/>
      <c r="KUS1037" s="197"/>
      <c r="KUT1037" s="197"/>
      <c r="KUU1037" s="197"/>
      <c r="KUV1037" s="197"/>
      <c r="KUW1037" s="197"/>
      <c r="KUX1037" s="197"/>
      <c r="KUY1037" s="197"/>
      <c r="KUZ1037" s="197"/>
      <c r="KVA1037" s="197"/>
      <c r="KVB1037" s="197"/>
      <c r="KVC1037" s="197"/>
      <c r="KVD1037" s="197"/>
      <c r="KVE1037" s="197"/>
      <c r="KVF1037" s="197"/>
      <c r="KVG1037" s="197"/>
      <c r="KVH1037" s="197"/>
      <c r="KVI1037" s="197"/>
      <c r="KVJ1037" s="197"/>
      <c r="KVK1037" s="197"/>
      <c r="KVL1037" s="197"/>
      <c r="KVM1037" s="197"/>
      <c r="KVN1037" s="197"/>
      <c r="KVO1037" s="197"/>
      <c r="KVP1037" s="197"/>
      <c r="KVQ1037" s="197"/>
      <c r="KVR1037" s="197"/>
      <c r="KVS1037" s="197"/>
      <c r="KVT1037" s="197"/>
      <c r="KVU1037" s="197"/>
      <c r="KVV1037" s="197"/>
      <c r="KVW1037" s="197"/>
      <c r="KVX1037" s="197"/>
      <c r="KVY1037" s="197"/>
      <c r="KVZ1037" s="197"/>
      <c r="KWA1037" s="197"/>
      <c r="KWB1037" s="197"/>
      <c r="KWC1037" s="197"/>
      <c r="KWD1037" s="197"/>
      <c r="KWE1037" s="197"/>
      <c r="KWF1037" s="197"/>
      <c r="KWG1037" s="197"/>
      <c r="KWH1037" s="197"/>
      <c r="KWI1037" s="197"/>
      <c r="KWJ1037" s="197"/>
      <c r="KWK1037" s="197"/>
      <c r="KWL1037" s="197"/>
      <c r="KWM1037" s="197"/>
      <c r="KWN1037" s="197"/>
      <c r="KWO1037" s="197"/>
      <c r="KWP1037" s="197"/>
      <c r="KWQ1037" s="197"/>
      <c r="KWR1037" s="197"/>
      <c r="KWS1037" s="197"/>
      <c r="KWT1037" s="197"/>
      <c r="KWU1037" s="197"/>
      <c r="KWV1037" s="197"/>
      <c r="KWW1037" s="197"/>
      <c r="KWX1037" s="197"/>
      <c r="KWY1037" s="197"/>
      <c r="KWZ1037" s="197"/>
      <c r="KXA1037" s="197"/>
      <c r="KXB1037" s="197"/>
      <c r="KXC1037" s="197"/>
      <c r="KXD1037" s="197"/>
      <c r="KXE1037" s="197"/>
      <c r="KXF1037" s="197"/>
      <c r="KXG1037" s="197"/>
      <c r="KXH1037" s="197"/>
      <c r="KXI1037" s="197"/>
      <c r="KXJ1037" s="197"/>
      <c r="KXK1037" s="197"/>
      <c r="KXL1037" s="197"/>
      <c r="KXM1037" s="197"/>
      <c r="KXN1037" s="197"/>
      <c r="KXO1037" s="197"/>
      <c r="KXP1037" s="197"/>
      <c r="KXQ1037" s="197"/>
      <c r="KXR1037" s="197"/>
      <c r="KXS1037" s="197"/>
      <c r="KXT1037" s="197"/>
      <c r="KXU1037" s="197"/>
      <c r="KXV1037" s="197"/>
      <c r="KXW1037" s="197"/>
      <c r="KXX1037" s="197"/>
      <c r="KXY1037" s="197"/>
      <c r="KXZ1037" s="197"/>
      <c r="KYA1037" s="197"/>
      <c r="KYB1037" s="197"/>
      <c r="KYC1037" s="197"/>
      <c r="KYD1037" s="197"/>
      <c r="KYE1037" s="197"/>
      <c r="KYF1037" s="197"/>
      <c r="KYG1037" s="197"/>
      <c r="KYH1037" s="197"/>
      <c r="KYI1037" s="197"/>
      <c r="KYJ1037" s="197"/>
      <c r="KYK1037" s="197"/>
      <c r="KYL1037" s="197"/>
      <c r="KYM1037" s="197"/>
      <c r="KYN1037" s="197"/>
      <c r="KYO1037" s="197"/>
      <c r="KYP1037" s="197"/>
      <c r="KYQ1037" s="197"/>
      <c r="KYR1037" s="197"/>
      <c r="KYS1037" s="197"/>
      <c r="KYT1037" s="197"/>
      <c r="KYU1037" s="197"/>
      <c r="KYV1037" s="197"/>
      <c r="KYW1037" s="197"/>
      <c r="KYX1037" s="197"/>
      <c r="KYY1037" s="197"/>
      <c r="KYZ1037" s="197"/>
      <c r="KZA1037" s="197"/>
      <c r="KZB1037" s="197"/>
      <c r="KZC1037" s="197"/>
      <c r="KZD1037" s="197"/>
      <c r="KZE1037" s="197"/>
      <c r="KZF1037" s="197"/>
      <c r="KZG1037" s="197"/>
      <c r="KZH1037" s="197"/>
      <c r="KZI1037" s="197"/>
      <c r="KZJ1037" s="197"/>
      <c r="KZK1037" s="197"/>
      <c r="KZL1037" s="197"/>
      <c r="KZM1037" s="197"/>
      <c r="KZN1037" s="197"/>
      <c r="KZO1037" s="197"/>
      <c r="KZP1037" s="197"/>
      <c r="KZQ1037" s="197"/>
      <c r="KZR1037" s="197"/>
      <c r="KZS1037" s="197"/>
      <c r="KZT1037" s="197"/>
      <c r="KZU1037" s="197"/>
      <c r="KZV1037" s="197"/>
      <c r="KZW1037" s="197"/>
      <c r="KZX1037" s="197"/>
      <c r="KZY1037" s="197"/>
      <c r="KZZ1037" s="197"/>
      <c r="LAA1037" s="197"/>
      <c r="LAB1037" s="197"/>
      <c r="LAC1037" s="197"/>
      <c r="LAD1037" s="197"/>
      <c r="LAE1037" s="197"/>
      <c r="LAF1037" s="197"/>
      <c r="LAG1037" s="197"/>
      <c r="LAH1037" s="197"/>
      <c r="LAI1037" s="197"/>
      <c r="LAJ1037" s="197"/>
      <c r="LAK1037" s="197"/>
      <c r="LAL1037" s="197"/>
      <c r="LAM1037" s="197"/>
      <c r="LAN1037" s="197"/>
      <c r="LAO1037" s="197"/>
      <c r="LAP1037" s="197"/>
      <c r="LAQ1037" s="197"/>
      <c r="LAR1037" s="197"/>
      <c r="LAS1037" s="197"/>
      <c r="LAT1037" s="197"/>
      <c r="LAU1037" s="197"/>
      <c r="LAV1037" s="197"/>
      <c r="LAW1037" s="197"/>
      <c r="LAX1037" s="197"/>
      <c r="LAY1037" s="197"/>
      <c r="LAZ1037" s="197"/>
      <c r="LBA1037" s="197"/>
      <c r="LBB1037" s="197"/>
      <c r="LBC1037" s="197"/>
      <c r="LBD1037" s="197"/>
      <c r="LBE1037" s="197"/>
      <c r="LBF1037" s="197"/>
      <c r="LBG1037" s="197"/>
      <c r="LBH1037" s="197"/>
      <c r="LBI1037" s="197"/>
      <c r="LBJ1037" s="197"/>
      <c r="LBK1037" s="197"/>
      <c r="LBL1037" s="197"/>
      <c r="LBM1037" s="197"/>
      <c r="LBN1037" s="197"/>
      <c r="LBO1037" s="197"/>
      <c r="LBP1037" s="197"/>
      <c r="LBQ1037" s="197"/>
      <c r="LBR1037" s="197"/>
      <c r="LBS1037" s="197"/>
      <c r="LBT1037" s="197"/>
      <c r="LBU1037" s="197"/>
      <c r="LBV1037" s="197"/>
      <c r="LBW1037" s="197"/>
      <c r="LBX1037" s="197"/>
      <c r="LBY1037" s="197"/>
      <c r="LBZ1037" s="197"/>
      <c r="LCA1037" s="197"/>
      <c r="LCB1037" s="197"/>
      <c r="LCC1037" s="197"/>
      <c r="LCD1037" s="197"/>
      <c r="LCE1037" s="197"/>
      <c r="LCF1037" s="197"/>
      <c r="LCG1037" s="197"/>
      <c r="LCH1037" s="197"/>
      <c r="LCI1037" s="197"/>
      <c r="LCJ1037" s="197"/>
      <c r="LCK1037" s="197"/>
      <c r="LCL1037" s="197"/>
      <c r="LCM1037" s="197"/>
      <c r="LCN1037" s="197"/>
      <c r="LCO1037" s="197"/>
      <c r="LCP1037" s="197"/>
      <c r="LCQ1037" s="197"/>
      <c r="LCR1037" s="197"/>
      <c r="LCS1037" s="197"/>
      <c r="LCT1037" s="197"/>
      <c r="LCU1037" s="197"/>
      <c r="LCV1037" s="197"/>
      <c r="LCW1037" s="197"/>
      <c r="LCX1037" s="197"/>
      <c r="LCY1037" s="197"/>
      <c r="LCZ1037" s="197"/>
      <c r="LDA1037" s="197"/>
      <c r="LDB1037" s="197"/>
      <c r="LDC1037" s="197"/>
      <c r="LDD1037" s="197"/>
      <c r="LDE1037" s="197"/>
      <c r="LDF1037" s="197"/>
      <c r="LDG1037" s="197"/>
      <c r="LDH1037" s="197"/>
      <c r="LDI1037" s="197"/>
      <c r="LDJ1037" s="197"/>
      <c r="LDK1037" s="197"/>
      <c r="LDL1037" s="197"/>
      <c r="LDM1037" s="197"/>
      <c r="LDN1037" s="197"/>
      <c r="LDO1037" s="197"/>
      <c r="LDP1037" s="197"/>
      <c r="LDQ1037" s="197"/>
      <c r="LDR1037" s="197"/>
      <c r="LDS1037" s="197"/>
      <c r="LDT1037" s="197"/>
      <c r="LDU1037" s="197"/>
      <c r="LDV1037" s="197"/>
      <c r="LDW1037" s="197"/>
      <c r="LDX1037" s="197"/>
      <c r="LDY1037" s="197"/>
      <c r="LDZ1037" s="197"/>
      <c r="LEA1037" s="197"/>
      <c r="LEB1037" s="197"/>
      <c r="LEC1037" s="197"/>
      <c r="LED1037" s="197"/>
      <c r="LEE1037" s="197"/>
      <c r="LEF1037" s="197"/>
      <c r="LEG1037" s="197"/>
      <c r="LEH1037" s="197"/>
      <c r="LEI1037" s="197"/>
      <c r="LEJ1037" s="197"/>
      <c r="LEK1037" s="197"/>
      <c r="LEL1037" s="197"/>
      <c r="LEM1037" s="197"/>
      <c r="LEN1037" s="197"/>
      <c r="LEO1037" s="197"/>
      <c r="LEP1037" s="197"/>
      <c r="LEQ1037" s="197"/>
      <c r="LER1037" s="197"/>
      <c r="LES1037" s="197"/>
      <c r="LET1037" s="197"/>
      <c r="LEU1037" s="197"/>
      <c r="LEV1037" s="197"/>
      <c r="LEW1037" s="197"/>
      <c r="LEX1037" s="197"/>
      <c r="LEY1037" s="197"/>
      <c r="LEZ1037" s="197"/>
      <c r="LFA1037" s="197"/>
      <c r="LFB1037" s="197"/>
      <c r="LFC1037" s="197"/>
      <c r="LFD1037" s="197"/>
      <c r="LFE1037" s="197"/>
      <c r="LFF1037" s="197"/>
      <c r="LFG1037" s="197"/>
      <c r="LFH1037" s="197"/>
      <c r="LFI1037" s="197"/>
      <c r="LFJ1037" s="197"/>
      <c r="LFK1037" s="197"/>
      <c r="LFL1037" s="197"/>
      <c r="LFM1037" s="197"/>
      <c r="LFN1037" s="197"/>
      <c r="LFO1037" s="197"/>
      <c r="LFP1037" s="197"/>
      <c r="LFQ1037" s="197"/>
      <c r="LFR1037" s="197"/>
      <c r="LFS1037" s="197"/>
      <c r="LFT1037" s="197"/>
      <c r="LFU1037" s="197"/>
      <c r="LFV1037" s="197"/>
      <c r="LFW1037" s="197"/>
      <c r="LFX1037" s="197"/>
      <c r="LFY1037" s="197"/>
      <c r="LFZ1037" s="197"/>
      <c r="LGA1037" s="197"/>
      <c r="LGB1037" s="197"/>
      <c r="LGC1037" s="197"/>
      <c r="LGD1037" s="197"/>
      <c r="LGE1037" s="197"/>
      <c r="LGF1037" s="197"/>
      <c r="LGG1037" s="197"/>
      <c r="LGH1037" s="197"/>
      <c r="LGI1037" s="197"/>
      <c r="LGJ1037" s="197"/>
      <c r="LGK1037" s="197"/>
      <c r="LGL1037" s="197"/>
      <c r="LGM1037" s="197"/>
      <c r="LGN1037" s="197"/>
      <c r="LGO1037" s="197"/>
      <c r="LGP1037" s="197"/>
      <c r="LGQ1037" s="197"/>
      <c r="LGR1037" s="197"/>
      <c r="LGS1037" s="197"/>
      <c r="LGT1037" s="197"/>
      <c r="LGU1037" s="197"/>
      <c r="LGV1037" s="197"/>
      <c r="LGW1037" s="197"/>
      <c r="LGX1037" s="197"/>
      <c r="LGY1037" s="197"/>
      <c r="LGZ1037" s="197"/>
      <c r="LHA1037" s="197"/>
      <c r="LHB1037" s="197"/>
      <c r="LHC1037" s="197"/>
      <c r="LHD1037" s="197"/>
      <c r="LHE1037" s="197"/>
      <c r="LHF1037" s="197"/>
      <c r="LHG1037" s="197"/>
      <c r="LHH1037" s="197"/>
      <c r="LHI1037" s="197"/>
      <c r="LHJ1037" s="197"/>
      <c r="LHK1037" s="197"/>
      <c r="LHL1037" s="197"/>
      <c r="LHM1037" s="197"/>
      <c r="LHN1037" s="197"/>
      <c r="LHO1037" s="197"/>
      <c r="LHP1037" s="197"/>
      <c r="LHQ1037" s="197"/>
      <c r="LHR1037" s="197"/>
      <c r="LHS1037" s="197"/>
      <c r="LHT1037" s="197"/>
      <c r="LHU1037" s="197"/>
      <c r="LHV1037" s="197"/>
      <c r="LHW1037" s="197"/>
      <c r="LHX1037" s="197"/>
      <c r="LHY1037" s="197"/>
      <c r="LHZ1037" s="197"/>
      <c r="LIA1037" s="197"/>
      <c r="LIB1037" s="197"/>
      <c r="LIC1037" s="197"/>
      <c r="LID1037" s="197"/>
      <c r="LIE1037" s="197"/>
      <c r="LIF1037" s="197"/>
      <c r="LIG1037" s="197"/>
      <c r="LIH1037" s="197"/>
      <c r="LII1037" s="197"/>
      <c r="LIJ1037" s="197"/>
      <c r="LIK1037" s="197"/>
      <c r="LIL1037" s="197"/>
      <c r="LIM1037" s="197"/>
      <c r="LIN1037" s="197"/>
      <c r="LIO1037" s="197"/>
      <c r="LIP1037" s="197"/>
      <c r="LIQ1037" s="197"/>
      <c r="LIR1037" s="197"/>
      <c r="LIS1037" s="197"/>
      <c r="LIT1037" s="197"/>
      <c r="LIU1037" s="197"/>
      <c r="LIV1037" s="197"/>
      <c r="LIW1037" s="197"/>
      <c r="LIX1037" s="197"/>
      <c r="LIY1037" s="197"/>
      <c r="LIZ1037" s="197"/>
      <c r="LJA1037" s="197"/>
      <c r="LJB1037" s="197"/>
      <c r="LJC1037" s="197"/>
      <c r="LJD1037" s="197"/>
      <c r="LJE1037" s="197"/>
      <c r="LJF1037" s="197"/>
      <c r="LJG1037" s="197"/>
      <c r="LJH1037" s="197"/>
      <c r="LJI1037" s="197"/>
      <c r="LJJ1037" s="197"/>
      <c r="LJK1037" s="197"/>
      <c r="LJL1037" s="197"/>
      <c r="LJM1037" s="197"/>
      <c r="LJN1037" s="197"/>
      <c r="LJO1037" s="197"/>
      <c r="LJP1037" s="197"/>
      <c r="LJQ1037" s="197"/>
      <c r="LJR1037" s="197"/>
      <c r="LJS1037" s="197"/>
      <c r="LJT1037" s="197"/>
      <c r="LJU1037" s="197"/>
      <c r="LJV1037" s="197"/>
      <c r="LJW1037" s="197"/>
      <c r="LJX1037" s="197"/>
      <c r="LJY1037" s="197"/>
      <c r="LJZ1037" s="197"/>
      <c r="LKA1037" s="197"/>
      <c r="LKB1037" s="197"/>
      <c r="LKC1037" s="197"/>
      <c r="LKD1037" s="197"/>
      <c r="LKE1037" s="197"/>
      <c r="LKF1037" s="197"/>
      <c r="LKG1037" s="197"/>
      <c r="LKH1037" s="197"/>
      <c r="LKI1037" s="197"/>
      <c r="LKJ1037" s="197"/>
      <c r="LKK1037" s="197"/>
      <c r="LKL1037" s="197"/>
      <c r="LKM1037" s="197"/>
      <c r="LKN1037" s="197"/>
      <c r="LKO1037" s="197"/>
      <c r="LKP1037" s="197"/>
      <c r="LKQ1037" s="197"/>
      <c r="LKR1037" s="197"/>
      <c r="LKS1037" s="197"/>
      <c r="LKT1037" s="197"/>
      <c r="LKU1037" s="197"/>
      <c r="LKV1037" s="197"/>
      <c r="LKW1037" s="197"/>
      <c r="LKX1037" s="197"/>
      <c r="LKY1037" s="197"/>
      <c r="LKZ1037" s="197"/>
      <c r="LLA1037" s="197"/>
      <c r="LLB1037" s="197"/>
      <c r="LLC1037" s="197"/>
      <c r="LLD1037" s="197"/>
      <c r="LLE1037" s="197"/>
      <c r="LLF1037" s="197"/>
      <c r="LLG1037" s="197"/>
      <c r="LLH1037" s="197"/>
      <c r="LLI1037" s="197"/>
      <c r="LLJ1037" s="197"/>
      <c r="LLK1037" s="197"/>
      <c r="LLL1037" s="197"/>
      <c r="LLM1037" s="197"/>
      <c r="LLN1037" s="197"/>
      <c r="LLO1037" s="197"/>
      <c r="LLP1037" s="197"/>
      <c r="LLQ1037" s="197"/>
      <c r="LLR1037" s="197"/>
      <c r="LLS1037" s="197"/>
      <c r="LLT1037" s="197"/>
      <c r="LLU1037" s="197"/>
      <c r="LLV1037" s="197"/>
      <c r="LLW1037" s="197"/>
      <c r="LLX1037" s="197"/>
      <c r="LLY1037" s="197"/>
      <c r="LLZ1037" s="197"/>
      <c r="LMA1037" s="197"/>
      <c r="LMB1037" s="197"/>
      <c r="LMC1037" s="197"/>
      <c r="LMD1037" s="197"/>
      <c r="LME1037" s="197"/>
      <c r="LMF1037" s="197"/>
      <c r="LMG1037" s="197"/>
      <c r="LMH1037" s="197"/>
      <c r="LMI1037" s="197"/>
      <c r="LMJ1037" s="197"/>
      <c r="LMK1037" s="197"/>
      <c r="LML1037" s="197"/>
      <c r="LMM1037" s="197"/>
      <c r="LMN1037" s="197"/>
      <c r="LMO1037" s="197"/>
      <c r="LMP1037" s="197"/>
      <c r="LMQ1037" s="197"/>
      <c r="LMR1037" s="197"/>
      <c r="LMS1037" s="197"/>
      <c r="LMT1037" s="197"/>
      <c r="LMU1037" s="197"/>
      <c r="LMV1037" s="197"/>
      <c r="LMW1037" s="197"/>
      <c r="LMX1037" s="197"/>
      <c r="LMY1037" s="197"/>
      <c r="LMZ1037" s="197"/>
      <c r="LNA1037" s="197"/>
      <c r="LNB1037" s="197"/>
      <c r="LNC1037" s="197"/>
      <c r="LND1037" s="197"/>
      <c r="LNE1037" s="197"/>
      <c r="LNF1037" s="197"/>
      <c r="LNG1037" s="197"/>
      <c r="LNH1037" s="197"/>
      <c r="LNI1037" s="197"/>
      <c r="LNJ1037" s="197"/>
      <c r="LNK1037" s="197"/>
      <c r="LNL1037" s="197"/>
      <c r="LNM1037" s="197"/>
      <c r="LNN1037" s="197"/>
      <c r="LNO1037" s="197"/>
      <c r="LNP1037" s="197"/>
      <c r="LNQ1037" s="197"/>
      <c r="LNR1037" s="197"/>
      <c r="LNS1037" s="197"/>
      <c r="LNT1037" s="197"/>
      <c r="LNU1037" s="197"/>
      <c r="LNV1037" s="197"/>
      <c r="LNW1037" s="197"/>
      <c r="LNX1037" s="197"/>
      <c r="LNY1037" s="197"/>
      <c r="LNZ1037" s="197"/>
      <c r="LOA1037" s="197"/>
      <c r="LOB1037" s="197"/>
      <c r="LOC1037" s="197"/>
      <c r="LOD1037" s="197"/>
      <c r="LOE1037" s="197"/>
      <c r="LOF1037" s="197"/>
      <c r="LOG1037" s="197"/>
      <c r="LOH1037" s="197"/>
      <c r="LOI1037" s="197"/>
      <c r="LOJ1037" s="197"/>
      <c r="LOK1037" s="197"/>
      <c r="LOL1037" s="197"/>
      <c r="LOM1037" s="197"/>
      <c r="LON1037" s="197"/>
      <c r="LOO1037" s="197"/>
      <c r="LOP1037" s="197"/>
      <c r="LOQ1037" s="197"/>
      <c r="LOR1037" s="197"/>
      <c r="LOS1037" s="197"/>
      <c r="LOT1037" s="197"/>
      <c r="LOU1037" s="197"/>
      <c r="LOV1037" s="197"/>
      <c r="LOW1037" s="197"/>
      <c r="LOX1037" s="197"/>
      <c r="LOY1037" s="197"/>
      <c r="LOZ1037" s="197"/>
      <c r="LPA1037" s="197"/>
      <c r="LPB1037" s="197"/>
      <c r="LPC1037" s="197"/>
      <c r="LPD1037" s="197"/>
      <c r="LPE1037" s="197"/>
      <c r="LPF1037" s="197"/>
      <c r="LPG1037" s="197"/>
      <c r="LPH1037" s="197"/>
      <c r="LPI1037" s="197"/>
      <c r="LPJ1037" s="197"/>
      <c r="LPK1037" s="197"/>
      <c r="LPL1037" s="197"/>
      <c r="LPM1037" s="197"/>
      <c r="LPN1037" s="197"/>
      <c r="LPO1037" s="197"/>
      <c r="LPP1037" s="197"/>
      <c r="LPQ1037" s="197"/>
      <c r="LPR1037" s="197"/>
      <c r="LPS1037" s="197"/>
      <c r="LPT1037" s="197"/>
      <c r="LPU1037" s="197"/>
      <c r="LPV1037" s="197"/>
      <c r="LPW1037" s="197"/>
      <c r="LPX1037" s="197"/>
      <c r="LPY1037" s="197"/>
      <c r="LPZ1037" s="197"/>
      <c r="LQA1037" s="197"/>
      <c r="LQB1037" s="197"/>
      <c r="LQC1037" s="197"/>
      <c r="LQD1037" s="197"/>
      <c r="LQE1037" s="197"/>
      <c r="LQF1037" s="197"/>
      <c r="LQG1037" s="197"/>
      <c r="LQH1037" s="197"/>
      <c r="LQI1037" s="197"/>
      <c r="LQJ1037" s="197"/>
      <c r="LQK1037" s="197"/>
      <c r="LQL1037" s="197"/>
      <c r="LQM1037" s="197"/>
      <c r="LQN1037" s="197"/>
      <c r="LQO1037" s="197"/>
      <c r="LQP1037" s="197"/>
      <c r="LQQ1037" s="197"/>
      <c r="LQR1037" s="197"/>
      <c r="LQS1037" s="197"/>
      <c r="LQT1037" s="197"/>
      <c r="LQU1037" s="197"/>
      <c r="LQV1037" s="197"/>
      <c r="LQW1037" s="197"/>
      <c r="LQX1037" s="197"/>
      <c r="LQY1037" s="197"/>
      <c r="LQZ1037" s="197"/>
      <c r="LRA1037" s="197"/>
      <c r="LRB1037" s="197"/>
      <c r="LRC1037" s="197"/>
      <c r="LRD1037" s="197"/>
      <c r="LRE1037" s="197"/>
      <c r="LRF1037" s="197"/>
      <c r="LRG1037" s="197"/>
      <c r="LRH1037" s="197"/>
      <c r="LRI1037" s="197"/>
      <c r="LRJ1037" s="197"/>
      <c r="LRK1037" s="197"/>
      <c r="LRL1037" s="197"/>
      <c r="LRM1037" s="197"/>
      <c r="LRN1037" s="197"/>
      <c r="LRO1037" s="197"/>
      <c r="LRP1037" s="197"/>
      <c r="LRQ1037" s="197"/>
      <c r="LRR1037" s="197"/>
      <c r="LRS1037" s="197"/>
      <c r="LRT1037" s="197"/>
      <c r="LRU1037" s="197"/>
      <c r="LRV1037" s="197"/>
      <c r="LRW1037" s="197"/>
      <c r="LRX1037" s="197"/>
      <c r="LRY1037" s="197"/>
      <c r="LRZ1037" s="197"/>
      <c r="LSA1037" s="197"/>
      <c r="LSB1037" s="197"/>
      <c r="LSC1037" s="197"/>
      <c r="LSD1037" s="197"/>
      <c r="LSE1037" s="197"/>
      <c r="LSF1037" s="197"/>
      <c r="LSG1037" s="197"/>
      <c r="LSH1037" s="197"/>
      <c r="LSI1037" s="197"/>
      <c r="LSJ1037" s="197"/>
      <c r="LSK1037" s="197"/>
      <c r="LSL1037" s="197"/>
      <c r="LSM1037" s="197"/>
      <c r="LSN1037" s="197"/>
      <c r="LSO1037" s="197"/>
      <c r="LSP1037" s="197"/>
      <c r="LSQ1037" s="197"/>
      <c r="LSR1037" s="197"/>
      <c r="LSS1037" s="197"/>
      <c r="LST1037" s="197"/>
      <c r="LSU1037" s="197"/>
      <c r="LSV1037" s="197"/>
      <c r="LSW1037" s="197"/>
      <c r="LSX1037" s="197"/>
      <c r="LSY1037" s="197"/>
      <c r="LSZ1037" s="197"/>
      <c r="LTA1037" s="197"/>
      <c r="LTB1037" s="197"/>
      <c r="LTC1037" s="197"/>
      <c r="LTD1037" s="197"/>
      <c r="LTE1037" s="197"/>
      <c r="LTF1037" s="197"/>
      <c r="LTG1037" s="197"/>
      <c r="LTH1037" s="197"/>
      <c r="LTI1037" s="197"/>
      <c r="LTJ1037" s="197"/>
      <c r="LTK1037" s="197"/>
      <c r="LTL1037" s="197"/>
      <c r="LTM1037" s="197"/>
      <c r="LTN1037" s="197"/>
      <c r="LTO1037" s="197"/>
      <c r="LTP1037" s="197"/>
      <c r="LTQ1037" s="197"/>
      <c r="LTR1037" s="197"/>
      <c r="LTS1037" s="197"/>
      <c r="LTT1037" s="197"/>
      <c r="LTU1037" s="197"/>
      <c r="LTV1037" s="197"/>
      <c r="LTW1037" s="197"/>
      <c r="LTX1037" s="197"/>
      <c r="LTY1037" s="197"/>
      <c r="LTZ1037" s="197"/>
      <c r="LUA1037" s="197"/>
      <c r="LUB1037" s="197"/>
      <c r="LUC1037" s="197"/>
      <c r="LUD1037" s="197"/>
      <c r="LUE1037" s="197"/>
      <c r="LUF1037" s="197"/>
      <c r="LUG1037" s="197"/>
      <c r="LUH1037" s="197"/>
      <c r="LUI1037" s="197"/>
      <c r="LUJ1037" s="197"/>
      <c r="LUK1037" s="197"/>
      <c r="LUL1037" s="197"/>
      <c r="LUM1037" s="197"/>
      <c r="LUN1037" s="197"/>
      <c r="LUO1037" s="197"/>
      <c r="LUP1037" s="197"/>
      <c r="LUQ1037" s="197"/>
      <c r="LUR1037" s="197"/>
      <c r="LUS1037" s="197"/>
      <c r="LUT1037" s="197"/>
      <c r="LUU1037" s="197"/>
      <c r="LUV1037" s="197"/>
      <c r="LUW1037" s="197"/>
      <c r="LUX1037" s="197"/>
      <c r="LUY1037" s="197"/>
      <c r="LUZ1037" s="197"/>
      <c r="LVA1037" s="197"/>
      <c r="LVB1037" s="197"/>
      <c r="LVC1037" s="197"/>
      <c r="LVD1037" s="197"/>
      <c r="LVE1037" s="197"/>
      <c r="LVF1037" s="197"/>
      <c r="LVG1037" s="197"/>
      <c r="LVH1037" s="197"/>
      <c r="LVI1037" s="197"/>
      <c r="LVJ1037" s="197"/>
      <c r="LVK1037" s="197"/>
      <c r="LVL1037" s="197"/>
      <c r="LVM1037" s="197"/>
      <c r="LVN1037" s="197"/>
      <c r="LVO1037" s="197"/>
      <c r="LVP1037" s="197"/>
      <c r="LVQ1037" s="197"/>
      <c r="LVR1037" s="197"/>
      <c r="LVS1037" s="197"/>
      <c r="LVT1037" s="197"/>
      <c r="LVU1037" s="197"/>
      <c r="LVV1037" s="197"/>
      <c r="LVW1037" s="197"/>
      <c r="LVX1037" s="197"/>
      <c r="LVY1037" s="197"/>
      <c r="LVZ1037" s="197"/>
      <c r="LWA1037" s="197"/>
      <c r="LWB1037" s="197"/>
      <c r="LWC1037" s="197"/>
      <c r="LWD1037" s="197"/>
      <c r="LWE1037" s="197"/>
      <c r="LWF1037" s="197"/>
      <c r="LWG1037" s="197"/>
      <c r="LWH1037" s="197"/>
      <c r="LWI1037" s="197"/>
      <c r="LWJ1037" s="197"/>
      <c r="LWK1037" s="197"/>
      <c r="LWL1037" s="197"/>
      <c r="LWM1037" s="197"/>
      <c r="LWN1037" s="197"/>
      <c r="LWO1037" s="197"/>
      <c r="LWP1037" s="197"/>
      <c r="LWQ1037" s="197"/>
      <c r="LWR1037" s="197"/>
      <c r="LWS1037" s="197"/>
      <c r="LWT1037" s="197"/>
      <c r="LWU1037" s="197"/>
      <c r="LWV1037" s="197"/>
      <c r="LWW1037" s="197"/>
      <c r="LWX1037" s="197"/>
      <c r="LWY1037" s="197"/>
      <c r="LWZ1037" s="197"/>
      <c r="LXA1037" s="197"/>
      <c r="LXB1037" s="197"/>
      <c r="LXC1037" s="197"/>
      <c r="LXD1037" s="197"/>
      <c r="LXE1037" s="197"/>
      <c r="LXF1037" s="197"/>
      <c r="LXG1037" s="197"/>
      <c r="LXH1037" s="197"/>
      <c r="LXI1037" s="197"/>
      <c r="LXJ1037" s="197"/>
      <c r="LXK1037" s="197"/>
      <c r="LXL1037" s="197"/>
      <c r="LXM1037" s="197"/>
      <c r="LXN1037" s="197"/>
      <c r="LXO1037" s="197"/>
      <c r="LXP1037" s="197"/>
      <c r="LXQ1037" s="197"/>
      <c r="LXR1037" s="197"/>
      <c r="LXS1037" s="197"/>
      <c r="LXT1037" s="197"/>
      <c r="LXU1037" s="197"/>
      <c r="LXV1037" s="197"/>
      <c r="LXW1037" s="197"/>
      <c r="LXX1037" s="197"/>
      <c r="LXY1037" s="197"/>
      <c r="LXZ1037" s="197"/>
      <c r="LYA1037" s="197"/>
      <c r="LYB1037" s="197"/>
      <c r="LYC1037" s="197"/>
      <c r="LYD1037" s="197"/>
      <c r="LYE1037" s="197"/>
      <c r="LYF1037" s="197"/>
      <c r="LYG1037" s="197"/>
      <c r="LYH1037" s="197"/>
      <c r="LYI1037" s="197"/>
      <c r="LYJ1037" s="197"/>
      <c r="LYK1037" s="197"/>
      <c r="LYL1037" s="197"/>
      <c r="LYM1037" s="197"/>
      <c r="LYN1037" s="197"/>
      <c r="LYO1037" s="197"/>
      <c r="LYP1037" s="197"/>
      <c r="LYQ1037" s="197"/>
      <c r="LYR1037" s="197"/>
      <c r="LYS1037" s="197"/>
      <c r="LYT1037" s="197"/>
      <c r="LYU1037" s="197"/>
      <c r="LYV1037" s="197"/>
      <c r="LYW1037" s="197"/>
      <c r="LYX1037" s="197"/>
      <c r="LYY1037" s="197"/>
      <c r="LYZ1037" s="197"/>
      <c r="LZA1037" s="197"/>
      <c r="LZB1037" s="197"/>
      <c r="LZC1037" s="197"/>
      <c r="LZD1037" s="197"/>
      <c r="LZE1037" s="197"/>
      <c r="LZF1037" s="197"/>
      <c r="LZG1037" s="197"/>
      <c r="LZH1037" s="197"/>
      <c r="LZI1037" s="197"/>
      <c r="LZJ1037" s="197"/>
      <c r="LZK1037" s="197"/>
      <c r="LZL1037" s="197"/>
      <c r="LZM1037" s="197"/>
      <c r="LZN1037" s="197"/>
      <c r="LZO1037" s="197"/>
      <c r="LZP1037" s="197"/>
      <c r="LZQ1037" s="197"/>
      <c r="LZR1037" s="197"/>
      <c r="LZS1037" s="197"/>
      <c r="LZT1037" s="197"/>
      <c r="LZU1037" s="197"/>
      <c r="LZV1037" s="197"/>
      <c r="LZW1037" s="197"/>
      <c r="LZX1037" s="197"/>
      <c r="LZY1037" s="197"/>
      <c r="LZZ1037" s="197"/>
      <c r="MAA1037" s="197"/>
      <c r="MAB1037" s="197"/>
      <c r="MAC1037" s="197"/>
      <c r="MAD1037" s="197"/>
      <c r="MAE1037" s="197"/>
      <c r="MAF1037" s="197"/>
      <c r="MAG1037" s="197"/>
      <c r="MAH1037" s="197"/>
      <c r="MAI1037" s="197"/>
      <c r="MAJ1037" s="197"/>
      <c r="MAK1037" s="197"/>
      <c r="MAL1037" s="197"/>
      <c r="MAM1037" s="197"/>
      <c r="MAN1037" s="197"/>
      <c r="MAO1037" s="197"/>
      <c r="MAP1037" s="197"/>
      <c r="MAQ1037" s="197"/>
      <c r="MAR1037" s="197"/>
      <c r="MAS1037" s="197"/>
      <c r="MAT1037" s="197"/>
      <c r="MAU1037" s="197"/>
      <c r="MAV1037" s="197"/>
      <c r="MAW1037" s="197"/>
      <c r="MAX1037" s="197"/>
      <c r="MAY1037" s="197"/>
      <c r="MAZ1037" s="197"/>
      <c r="MBA1037" s="197"/>
      <c r="MBB1037" s="197"/>
      <c r="MBC1037" s="197"/>
      <c r="MBD1037" s="197"/>
      <c r="MBE1037" s="197"/>
      <c r="MBF1037" s="197"/>
      <c r="MBG1037" s="197"/>
      <c r="MBH1037" s="197"/>
      <c r="MBI1037" s="197"/>
      <c r="MBJ1037" s="197"/>
      <c r="MBK1037" s="197"/>
      <c r="MBL1037" s="197"/>
      <c r="MBM1037" s="197"/>
      <c r="MBN1037" s="197"/>
      <c r="MBO1037" s="197"/>
      <c r="MBP1037" s="197"/>
      <c r="MBQ1037" s="197"/>
      <c r="MBR1037" s="197"/>
      <c r="MBS1037" s="197"/>
      <c r="MBT1037" s="197"/>
      <c r="MBU1037" s="197"/>
      <c r="MBV1037" s="197"/>
      <c r="MBW1037" s="197"/>
      <c r="MBX1037" s="197"/>
      <c r="MBY1037" s="197"/>
      <c r="MBZ1037" s="197"/>
      <c r="MCA1037" s="197"/>
      <c r="MCB1037" s="197"/>
      <c r="MCC1037" s="197"/>
      <c r="MCD1037" s="197"/>
      <c r="MCE1037" s="197"/>
      <c r="MCF1037" s="197"/>
      <c r="MCG1037" s="197"/>
      <c r="MCH1037" s="197"/>
      <c r="MCI1037" s="197"/>
      <c r="MCJ1037" s="197"/>
      <c r="MCK1037" s="197"/>
      <c r="MCL1037" s="197"/>
      <c r="MCM1037" s="197"/>
      <c r="MCN1037" s="197"/>
      <c r="MCO1037" s="197"/>
      <c r="MCP1037" s="197"/>
      <c r="MCQ1037" s="197"/>
      <c r="MCR1037" s="197"/>
      <c r="MCS1037" s="197"/>
      <c r="MCT1037" s="197"/>
      <c r="MCU1037" s="197"/>
      <c r="MCV1037" s="197"/>
      <c r="MCW1037" s="197"/>
      <c r="MCX1037" s="197"/>
      <c r="MCY1037" s="197"/>
      <c r="MCZ1037" s="197"/>
      <c r="MDA1037" s="197"/>
      <c r="MDB1037" s="197"/>
      <c r="MDC1037" s="197"/>
      <c r="MDD1037" s="197"/>
      <c r="MDE1037" s="197"/>
      <c r="MDF1037" s="197"/>
      <c r="MDG1037" s="197"/>
      <c r="MDH1037" s="197"/>
      <c r="MDI1037" s="197"/>
      <c r="MDJ1037" s="197"/>
      <c r="MDK1037" s="197"/>
      <c r="MDL1037" s="197"/>
      <c r="MDM1037" s="197"/>
      <c r="MDN1037" s="197"/>
      <c r="MDO1037" s="197"/>
      <c r="MDP1037" s="197"/>
      <c r="MDQ1037" s="197"/>
      <c r="MDR1037" s="197"/>
      <c r="MDS1037" s="197"/>
      <c r="MDT1037" s="197"/>
      <c r="MDU1037" s="197"/>
      <c r="MDV1037" s="197"/>
      <c r="MDW1037" s="197"/>
      <c r="MDX1037" s="197"/>
      <c r="MDY1037" s="197"/>
      <c r="MDZ1037" s="197"/>
      <c r="MEA1037" s="197"/>
      <c r="MEB1037" s="197"/>
      <c r="MEC1037" s="197"/>
      <c r="MED1037" s="197"/>
      <c r="MEE1037" s="197"/>
      <c r="MEF1037" s="197"/>
      <c r="MEG1037" s="197"/>
      <c r="MEH1037" s="197"/>
      <c r="MEI1037" s="197"/>
      <c r="MEJ1037" s="197"/>
      <c r="MEK1037" s="197"/>
      <c r="MEL1037" s="197"/>
      <c r="MEM1037" s="197"/>
      <c r="MEN1037" s="197"/>
      <c r="MEO1037" s="197"/>
      <c r="MEP1037" s="197"/>
      <c r="MEQ1037" s="197"/>
      <c r="MER1037" s="197"/>
      <c r="MES1037" s="197"/>
      <c r="MET1037" s="197"/>
      <c r="MEU1037" s="197"/>
      <c r="MEV1037" s="197"/>
      <c r="MEW1037" s="197"/>
      <c r="MEX1037" s="197"/>
      <c r="MEY1037" s="197"/>
      <c r="MEZ1037" s="197"/>
      <c r="MFA1037" s="197"/>
      <c r="MFB1037" s="197"/>
      <c r="MFC1037" s="197"/>
      <c r="MFD1037" s="197"/>
      <c r="MFE1037" s="197"/>
      <c r="MFF1037" s="197"/>
      <c r="MFG1037" s="197"/>
      <c r="MFH1037" s="197"/>
      <c r="MFI1037" s="197"/>
      <c r="MFJ1037" s="197"/>
      <c r="MFK1037" s="197"/>
      <c r="MFL1037" s="197"/>
      <c r="MFM1037" s="197"/>
      <c r="MFN1037" s="197"/>
      <c r="MFO1037" s="197"/>
      <c r="MFP1037" s="197"/>
      <c r="MFQ1037" s="197"/>
      <c r="MFR1037" s="197"/>
      <c r="MFS1037" s="197"/>
      <c r="MFT1037" s="197"/>
      <c r="MFU1037" s="197"/>
      <c r="MFV1037" s="197"/>
      <c r="MFW1037" s="197"/>
      <c r="MFX1037" s="197"/>
      <c r="MFY1037" s="197"/>
      <c r="MFZ1037" s="197"/>
      <c r="MGA1037" s="197"/>
      <c r="MGB1037" s="197"/>
      <c r="MGC1037" s="197"/>
      <c r="MGD1037" s="197"/>
      <c r="MGE1037" s="197"/>
      <c r="MGF1037" s="197"/>
      <c r="MGG1037" s="197"/>
      <c r="MGH1037" s="197"/>
      <c r="MGI1037" s="197"/>
      <c r="MGJ1037" s="197"/>
      <c r="MGK1037" s="197"/>
      <c r="MGL1037" s="197"/>
      <c r="MGM1037" s="197"/>
      <c r="MGN1037" s="197"/>
      <c r="MGO1037" s="197"/>
      <c r="MGP1037" s="197"/>
      <c r="MGQ1037" s="197"/>
      <c r="MGR1037" s="197"/>
      <c r="MGS1037" s="197"/>
      <c r="MGT1037" s="197"/>
      <c r="MGU1037" s="197"/>
      <c r="MGV1037" s="197"/>
      <c r="MGW1037" s="197"/>
      <c r="MGX1037" s="197"/>
      <c r="MGY1037" s="197"/>
      <c r="MGZ1037" s="197"/>
      <c r="MHA1037" s="197"/>
      <c r="MHB1037" s="197"/>
      <c r="MHC1037" s="197"/>
      <c r="MHD1037" s="197"/>
      <c r="MHE1037" s="197"/>
      <c r="MHF1037" s="197"/>
      <c r="MHG1037" s="197"/>
      <c r="MHH1037" s="197"/>
      <c r="MHI1037" s="197"/>
      <c r="MHJ1037" s="197"/>
      <c r="MHK1037" s="197"/>
      <c r="MHL1037" s="197"/>
      <c r="MHM1037" s="197"/>
      <c r="MHN1037" s="197"/>
      <c r="MHO1037" s="197"/>
      <c r="MHP1037" s="197"/>
      <c r="MHQ1037" s="197"/>
      <c r="MHR1037" s="197"/>
      <c r="MHS1037" s="197"/>
      <c r="MHT1037" s="197"/>
      <c r="MHU1037" s="197"/>
      <c r="MHV1037" s="197"/>
      <c r="MHW1037" s="197"/>
      <c r="MHX1037" s="197"/>
      <c r="MHY1037" s="197"/>
      <c r="MHZ1037" s="197"/>
      <c r="MIA1037" s="197"/>
      <c r="MIB1037" s="197"/>
      <c r="MIC1037" s="197"/>
      <c r="MID1037" s="197"/>
      <c r="MIE1037" s="197"/>
      <c r="MIF1037" s="197"/>
      <c r="MIG1037" s="197"/>
      <c r="MIH1037" s="197"/>
      <c r="MII1037" s="197"/>
      <c r="MIJ1037" s="197"/>
      <c r="MIK1037" s="197"/>
      <c r="MIL1037" s="197"/>
      <c r="MIM1037" s="197"/>
      <c r="MIN1037" s="197"/>
      <c r="MIO1037" s="197"/>
      <c r="MIP1037" s="197"/>
      <c r="MIQ1037" s="197"/>
      <c r="MIR1037" s="197"/>
      <c r="MIS1037" s="197"/>
      <c r="MIT1037" s="197"/>
      <c r="MIU1037" s="197"/>
      <c r="MIV1037" s="197"/>
      <c r="MIW1037" s="197"/>
      <c r="MIX1037" s="197"/>
      <c r="MIY1037" s="197"/>
      <c r="MIZ1037" s="197"/>
      <c r="MJA1037" s="197"/>
      <c r="MJB1037" s="197"/>
      <c r="MJC1037" s="197"/>
      <c r="MJD1037" s="197"/>
      <c r="MJE1037" s="197"/>
      <c r="MJF1037" s="197"/>
      <c r="MJG1037" s="197"/>
      <c r="MJH1037" s="197"/>
      <c r="MJI1037" s="197"/>
      <c r="MJJ1037" s="197"/>
      <c r="MJK1037" s="197"/>
      <c r="MJL1037" s="197"/>
      <c r="MJM1037" s="197"/>
      <c r="MJN1037" s="197"/>
      <c r="MJO1037" s="197"/>
      <c r="MJP1037" s="197"/>
      <c r="MJQ1037" s="197"/>
      <c r="MJR1037" s="197"/>
      <c r="MJS1037" s="197"/>
      <c r="MJT1037" s="197"/>
      <c r="MJU1037" s="197"/>
      <c r="MJV1037" s="197"/>
      <c r="MJW1037" s="197"/>
      <c r="MJX1037" s="197"/>
      <c r="MJY1037" s="197"/>
      <c r="MJZ1037" s="197"/>
      <c r="MKA1037" s="197"/>
      <c r="MKB1037" s="197"/>
      <c r="MKC1037" s="197"/>
      <c r="MKD1037" s="197"/>
      <c r="MKE1037" s="197"/>
      <c r="MKF1037" s="197"/>
      <c r="MKG1037" s="197"/>
      <c r="MKH1037" s="197"/>
      <c r="MKI1037" s="197"/>
      <c r="MKJ1037" s="197"/>
      <c r="MKK1037" s="197"/>
      <c r="MKL1037" s="197"/>
      <c r="MKM1037" s="197"/>
      <c r="MKN1037" s="197"/>
      <c r="MKO1037" s="197"/>
      <c r="MKP1037" s="197"/>
      <c r="MKQ1037" s="197"/>
      <c r="MKR1037" s="197"/>
      <c r="MKS1037" s="197"/>
      <c r="MKT1037" s="197"/>
      <c r="MKU1037" s="197"/>
      <c r="MKV1037" s="197"/>
      <c r="MKW1037" s="197"/>
      <c r="MKX1037" s="197"/>
      <c r="MKY1037" s="197"/>
      <c r="MKZ1037" s="197"/>
      <c r="MLA1037" s="197"/>
      <c r="MLB1037" s="197"/>
      <c r="MLC1037" s="197"/>
      <c r="MLD1037" s="197"/>
      <c r="MLE1037" s="197"/>
      <c r="MLF1037" s="197"/>
      <c r="MLG1037" s="197"/>
      <c r="MLH1037" s="197"/>
      <c r="MLI1037" s="197"/>
      <c r="MLJ1037" s="197"/>
      <c r="MLK1037" s="197"/>
      <c r="MLL1037" s="197"/>
      <c r="MLM1037" s="197"/>
      <c r="MLN1037" s="197"/>
      <c r="MLO1037" s="197"/>
      <c r="MLP1037" s="197"/>
      <c r="MLQ1037" s="197"/>
      <c r="MLR1037" s="197"/>
      <c r="MLS1037" s="197"/>
      <c r="MLT1037" s="197"/>
      <c r="MLU1037" s="197"/>
      <c r="MLV1037" s="197"/>
      <c r="MLW1037" s="197"/>
      <c r="MLX1037" s="197"/>
      <c r="MLY1037" s="197"/>
      <c r="MLZ1037" s="197"/>
      <c r="MMA1037" s="197"/>
      <c r="MMB1037" s="197"/>
      <c r="MMC1037" s="197"/>
      <c r="MMD1037" s="197"/>
      <c r="MME1037" s="197"/>
      <c r="MMF1037" s="197"/>
      <c r="MMG1037" s="197"/>
      <c r="MMH1037" s="197"/>
      <c r="MMI1037" s="197"/>
      <c r="MMJ1037" s="197"/>
      <c r="MMK1037" s="197"/>
      <c r="MML1037" s="197"/>
      <c r="MMM1037" s="197"/>
      <c r="MMN1037" s="197"/>
      <c r="MMO1037" s="197"/>
      <c r="MMP1037" s="197"/>
      <c r="MMQ1037" s="197"/>
      <c r="MMR1037" s="197"/>
      <c r="MMS1037" s="197"/>
      <c r="MMT1037" s="197"/>
      <c r="MMU1037" s="197"/>
      <c r="MMV1037" s="197"/>
      <c r="MMW1037" s="197"/>
      <c r="MMX1037" s="197"/>
      <c r="MMY1037" s="197"/>
      <c r="MMZ1037" s="197"/>
      <c r="MNA1037" s="197"/>
      <c r="MNB1037" s="197"/>
      <c r="MNC1037" s="197"/>
      <c r="MND1037" s="197"/>
      <c r="MNE1037" s="197"/>
      <c r="MNF1037" s="197"/>
      <c r="MNG1037" s="197"/>
      <c r="MNH1037" s="197"/>
      <c r="MNI1037" s="197"/>
      <c r="MNJ1037" s="197"/>
      <c r="MNK1037" s="197"/>
      <c r="MNL1037" s="197"/>
      <c r="MNM1037" s="197"/>
      <c r="MNN1037" s="197"/>
      <c r="MNO1037" s="197"/>
      <c r="MNP1037" s="197"/>
      <c r="MNQ1037" s="197"/>
      <c r="MNR1037" s="197"/>
      <c r="MNS1037" s="197"/>
      <c r="MNT1037" s="197"/>
      <c r="MNU1037" s="197"/>
      <c r="MNV1037" s="197"/>
      <c r="MNW1037" s="197"/>
      <c r="MNX1037" s="197"/>
      <c r="MNY1037" s="197"/>
      <c r="MNZ1037" s="197"/>
      <c r="MOA1037" s="197"/>
      <c r="MOB1037" s="197"/>
      <c r="MOC1037" s="197"/>
      <c r="MOD1037" s="197"/>
      <c r="MOE1037" s="197"/>
      <c r="MOF1037" s="197"/>
      <c r="MOG1037" s="197"/>
      <c r="MOH1037" s="197"/>
      <c r="MOI1037" s="197"/>
      <c r="MOJ1037" s="197"/>
      <c r="MOK1037" s="197"/>
      <c r="MOL1037" s="197"/>
      <c r="MOM1037" s="197"/>
      <c r="MON1037" s="197"/>
      <c r="MOO1037" s="197"/>
      <c r="MOP1037" s="197"/>
      <c r="MOQ1037" s="197"/>
      <c r="MOR1037" s="197"/>
      <c r="MOS1037" s="197"/>
      <c r="MOT1037" s="197"/>
      <c r="MOU1037" s="197"/>
      <c r="MOV1037" s="197"/>
      <c r="MOW1037" s="197"/>
      <c r="MOX1037" s="197"/>
      <c r="MOY1037" s="197"/>
      <c r="MOZ1037" s="197"/>
      <c r="MPA1037" s="197"/>
      <c r="MPB1037" s="197"/>
      <c r="MPC1037" s="197"/>
      <c r="MPD1037" s="197"/>
      <c r="MPE1037" s="197"/>
      <c r="MPF1037" s="197"/>
      <c r="MPG1037" s="197"/>
      <c r="MPH1037" s="197"/>
      <c r="MPI1037" s="197"/>
      <c r="MPJ1037" s="197"/>
      <c r="MPK1037" s="197"/>
      <c r="MPL1037" s="197"/>
      <c r="MPM1037" s="197"/>
      <c r="MPN1037" s="197"/>
      <c r="MPO1037" s="197"/>
      <c r="MPP1037" s="197"/>
      <c r="MPQ1037" s="197"/>
      <c r="MPR1037" s="197"/>
      <c r="MPS1037" s="197"/>
      <c r="MPT1037" s="197"/>
      <c r="MPU1037" s="197"/>
      <c r="MPV1037" s="197"/>
      <c r="MPW1037" s="197"/>
      <c r="MPX1037" s="197"/>
      <c r="MPY1037" s="197"/>
      <c r="MPZ1037" s="197"/>
      <c r="MQA1037" s="197"/>
      <c r="MQB1037" s="197"/>
      <c r="MQC1037" s="197"/>
      <c r="MQD1037" s="197"/>
      <c r="MQE1037" s="197"/>
      <c r="MQF1037" s="197"/>
      <c r="MQG1037" s="197"/>
      <c r="MQH1037" s="197"/>
      <c r="MQI1037" s="197"/>
      <c r="MQJ1037" s="197"/>
      <c r="MQK1037" s="197"/>
      <c r="MQL1037" s="197"/>
      <c r="MQM1037" s="197"/>
      <c r="MQN1037" s="197"/>
      <c r="MQO1037" s="197"/>
      <c r="MQP1037" s="197"/>
      <c r="MQQ1037" s="197"/>
      <c r="MQR1037" s="197"/>
      <c r="MQS1037" s="197"/>
      <c r="MQT1037" s="197"/>
      <c r="MQU1037" s="197"/>
      <c r="MQV1037" s="197"/>
      <c r="MQW1037" s="197"/>
      <c r="MQX1037" s="197"/>
      <c r="MQY1037" s="197"/>
      <c r="MQZ1037" s="197"/>
      <c r="MRA1037" s="197"/>
      <c r="MRB1037" s="197"/>
      <c r="MRC1037" s="197"/>
      <c r="MRD1037" s="197"/>
      <c r="MRE1037" s="197"/>
      <c r="MRF1037" s="197"/>
      <c r="MRG1037" s="197"/>
      <c r="MRH1037" s="197"/>
      <c r="MRI1037" s="197"/>
      <c r="MRJ1037" s="197"/>
      <c r="MRK1037" s="197"/>
      <c r="MRL1037" s="197"/>
      <c r="MRM1037" s="197"/>
      <c r="MRN1037" s="197"/>
      <c r="MRO1037" s="197"/>
      <c r="MRP1037" s="197"/>
      <c r="MRQ1037" s="197"/>
      <c r="MRR1037" s="197"/>
      <c r="MRS1037" s="197"/>
      <c r="MRT1037" s="197"/>
      <c r="MRU1037" s="197"/>
      <c r="MRV1037" s="197"/>
      <c r="MRW1037" s="197"/>
      <c r="MRX1037" s="197"/>
      <c r="MRY1037" s="197"/>
      <c r="MRZ1037" s="197"/>
      <c r="MSA1037" s="197"/>
      <c r="MSB1037" s="197"/>
      <c r="MSC1037" s="197"/>
      <c r="MSD1037" s="197"/>
      <c r="MSE1037" s="197"/>
      <c r="MSF1037" s="197"/>
      <c r="MSG1037" s="197"/>
      <c r="MSH1037" s="197"/>
      <c r="MSI1037" s="197"/>
      <c r="MSJ1037" s="197"/>
      <c r="MSK1037" s="197"/>
      <c r="MSL1037" s="197"/>
      <c r="MSM1037" s="197"/>
      <c r="MSN1037" s="197"/>
      <c r="MSO1037" s="197"/>
      <c r="MSP1037" s="197"/>
      <c r="MSQ1037" s="197"/>
      <c r="MSR1037" s="197"/>
      <c r="MSS1037" s="197"/>
      <c r="MST1037" s="197"/>
      <c r="MSU1037" s="197"/>
      <c r="MSV1037" s="197"/>
      <c r="MSW1037" s="197"/>
      <c r="MSX1037" s="197"/>
      <c r="MSY1037" s="197"/>
      <c r="MSZ1037" s="197"/>
      <c r="MTA1037" s="197"/>
      <c r="MTB1037" s="197"/>
      <c r="MTC1037" s="197"/>
      <c r="MTD1037" s="197"/>
      <c r="MTE1037" s="197"/>
      <c r="MTF1037" s="197"/>
      <c r="MTG1037" s="197"/>
      <c r="MTH1037" s="197"/>
      <c r="MTI1037" s="197"/>
      <c r="MTJ1037" s="197"/>
      <c r="MTK1037" s="197"/>
      <c r="MTL1037" s="197"/>
      <c r="MTM1037" s="197"/>
      <c r="MTN1037" s="197"/>
      <c r="MTO1037" s="197"/>
      <c r="MTP1037" s="197"/>
      <c r="MTQ1037" s="197"/>
      <c r="MTR1037" s="197"/>
      <c r="MTS1037" s="197"/>
      <c r="MTT1037" s="197"/>
      <c r="MTU1037" s="197"/>
      <c r="MTV1037" s="197"/>
      <c r="MTW1037" s="197"/>
      <c r="MTX1037" s="197"/>
      <c r="MTY1037" s="197"/>
      <c r="MTZ1037" s="197"/>
      <c r="MUA1037" s="197"/>
      <c r="MUB1037" s="197"/>
      <c r="MUC1037" s="197"/>
      <c r="MUD1037" s="197"/>
      <c r="MUE1037" s="197"/>
      <c r="MUF1037" s="197"/>
      <c r="MUG1037" s="197"/>
      <c r="MUH1037" s="197"/>
      <c r="MUI1037" s="197"/>
      <c r="MUJ1037" s="197"/>
      <c r="MUK1037" s="197"/>
      <c r="MUL1037" s="197"/>
      <c r="MUM1037" s="197"/>
      <c r="MUN1037" s="197"/>
      <c r="MUO1037" s="197"/>
      <c r="MUP1037" s="197"/>
      <c r="MUQ1037" s="197"/>
      <c r="MUR1037" s="197"/>
      <c r="MUS1037" s="197"/>
      <c r="MUT1037" s="197"/>
      <c r="MUU1037" s="197"/>
      <c r="MUV1037" s="197"/>
      <c r="MUW1037" s="197"/>
      <c r="MUX1037" s="197"/>
      <c r="MUY1037" s="197"/>
      <c r="MUZ1037" s="197"/>
      <c r="MVA1037" s="197"/>
      <c r="MVB1037" s="197"/>
      <c r="MVC1037" s="197"/>
      <c r="MVD1037" s="197"/>
      <c r="MVE1037" s="197"/>
      <c r="MVF1037" s="197"/>
      <c r="MVG1037" s="197"/>
      <c r="MVH1037" s="197"/>
      <c r="MVI1037" s="197"/>
      <c r="MVJ1037" s="197"/>
      <c r="MVK1037" s="197"/>
      <c r="MVL1037" s="197"/>
      <c r="MVM1037" s="197"/>
      <c r="MVN1037" s="197"/>
      <c r="MVO1037" s="197"/>
      <c r="MVP1037" s="197"/>
      <c r="MVQ1037" s="197"/>
      <c r="MVR1037" s="197"/>
      <c r="MVS1037" s="197"/>
      <c r="MVT1037" s="197"/>
      <c r="MVU1037" s="197"/>
      <c r="MVV1037" s="197"/>
      <c r="MVW1037" s="197"/>
      <c r="MVX1037" s="197"/>
      <c r="MVY1037" s="197"/>
      <c r="MVZ1037" s="197"/>
      <c r="MWA1037" s="197"/>
      <c r="MWB1037" s="197"/>
      <c r="MWC1037" s="197"/>
      <c r="MWD1037" s="197"/>
      <c r="MWE1037" s="197"/>
      <c r="MWF1037" s="197"/>
      <c r="MWG1037" s="197"/>
      <c r="MWH1037" s="197"/>
      <c r="MWI1037" s="197"/>
      <c r="MWJ1037" s="197"/>
      <c r="MWK1037" s="197"/>
      <c r="MWL1037" s="197"/>
      <c r="MWM1037" s="197"/>
      <c r="MWN1037" s="197"/>
      <c r="MWO1037" s="197"/>
      <c r="MWP1037" s="197"/>
      <c r="MWQ1037" s="197"/>
      <c r="MWR1037" s="197"/>
      <c r="MWS1037" s="197"/>
      <c r="MWT1037" s="197"/>
      <c r="MWU1037" s="197"/>
      <c r="MWV1037" s="197"/>
      <c r="MWW1037" s="197"/>
      <c r="MWX1037" s="197"/>
      <c r="MWY1037" s="197"/>
      <c r="MWZ1037" s="197"/>
      <c r="MXA1037" s="197"/>
      <c r="MXB1037" s="197"/>
      <c r="MXC1037" s="197"/>
      <c r="MXD1037" s="197"/>
      <c r="MXE1037" s="197"/>
      <c r="MXF1037" s="197"/>
      <c r="MXG1037" s="197"/>
      <c r="MXH1037" s="197"/>
      <c r="MXI1037" s="197"/>
      <c r="MXJ1037" s="197"/>
      <c r="MXK1037" s="197"/>
      <c r="MXL1037" s="197"/>
      <c r="MXM1037" s="197"/>
      <c r="MXN1037" s="197"/>
      <c r="MXO1037" s="197"/>
      <c r="MXP1037" s="197"/>
      <c r="MXQ1037" s="197"/>
      <c r="MXR1037" s="197"/>
      <c r="MXS1037" s="197"/>
      <c r="MXT1037" s="197"/>
      <c r="MXU1037" s="197"/>
      <c r="MXV1037" s="197"/>
      <c r="MXW1037" s="197"/>
      <c r="MXX1037" s="197"/>
      <c r="MXY1037" s="197"/>
      <c r="MXZ1037" s="197"/>
      <c r="MYA1037" s="197"/>
      <c r="MYB1037" s="197"/>
      <c r="MYC1037" s="197"/>
      <c r="MYD1037" s="197"/>
      <c r="MYE1037" s="197"/>
      <c r="MYF1037" s="197"/>
      <c r="MYG1037" s="197"/>
      <c r="MYH1037" s="197"/>
      <c r="MYI1037" s="197"/>
      <c r="MYJ1037" s="197"/>
      <c r="MYK1037" s="197"/>
      <c r="MYL1037" s="197"/>
      <c r="MYM1037" s="197"/>
      <c r="MYN1037" s="197"/>
      <c r="MYO1037" s="197"/>
      <c r="MYP1037" s="197"/>
      <c r="MYQ1037" s="197"/>
      <c r="MYR1037" s="197"/>
      <c r="MYS1037" s="197"/>
      <c r="MYT1037" s="197"/>
      <c r="MYU1037" s="197"/>
      <c r="MYV1037" s="197"/>
      <c r="MYW1037" s="197"/>
      <c r="MYX1037" s="197"/>
      <c r="MYY1037" s="197"/>
      <c r="MYZ1037" s="197"/>
      <c r="MZA1037" s="197"/>
      <c r="MZB1037" s="197"/>
      <c r="MZC1037" s="197"/>
      <c r="MZD1037" s="197"/>
      <c r="MZE1037" s="197"/>
      <c r="MZF1037" s="197"/>
      <c r="MZG1037" s="197"/>
      <c r="MZH1037" s="197"/>
      <c r="MZI1037" s="197"/>
      <c r="MZJ1037" s="197"/>
      <c r="MZK1037" s="197"/>
      <c r="MZL1037" s="197"/>
      <c r="MZM1037" s="197"/>
      <c r="MZN1037" s="197"/>
      <c r="MZO1037" s="197"/>
      <c r="MZP1037" s="197"/>
      <c r="MZQ1037" s="197"/>
      <c r="MZR1037" s="197"/>
      <c r="MZS1037" s="197"/>
      <c r="MZT1037" s="197"/>
      <c r="MZU1037" s="197"/>
      <c r="MZV1037" s="197"/>
      <c r="MZW1037" s="197"/>
      <c r="MZX1037" s="197"/>
      <c r="MZY1037" s="197"/>
      <c r="MZZ1037" s="197"/>
      <c r="NAA1037" s="197"/>
      <c r="NAB1037" s="197"/>
      <c r="NAC1037" s="197"/>
      <c r="NAD1037" s="197"/>
      <c r="NAE1037" s="197"/>
      <c r="NAF1037" s="197"/>
      <c r="NAG1037" s="197"/>
      <c r="NAH1037" s="197"/>
      <c r="NAI1037" s="197"/>
      <c r="NAJ1037" s="197"/>
      <c r="NAK1037" s="197"/>
      <c r="NAL1037" s="197"/>
      <c r="NAM1037" s="197"/>
      <c r="NAN1037" s="197"/>
      <c r="NAO1037" s="197"/>
      <c r="NAP1037" s="197"/>
      <c r="NAQ1037" s="197"/>
      <c r="NAR1037" s="197"/>
      <c r="NAS1037" s="197"/>
      <c r="NAT1037" s="197"/>
      <c r="NAU1037" s="197"/>
      <c r="NAV1037" s="197"/>
      <c r="NAW1037" s="197"/>
      <c r="NAX1037" s="197"/>
      <c r="NAY1037" s="197"/>
      <c r="NAZ1037" s="197"/>
      <c r="NBA1037" s="197"/>
      <c r="NBB1037" s="197"/>
      <c r="NBC1037" s="197"/>
      <c r="NBD1037" s="197"/>
      <c r="NBE1037" s="197"/>
      <c r="NBF1037" s="197"/>
      <c r="NBG1037" s="197"/>
      <c r="NBH1037" s="197"/>
      <c r="NBI1037" s="197"/>
      <c r="NBJ1037" s="197"/>
      <c r="NBK1037" s="197"/>
      <c r="NBL1037" s="197"/>
      <c r="NBM1037" s="197"/>
      <c r="NBN1037" s="197"/>
      <c r="NBO1037" s="197"/>
      <c r="NBP1037" s="197"/>
      <c r="NBQ1037" s="197"/>
      <c r="NBR1037" s="197"/>
      <c r="NBS1037" s="197"/>
      <c r="NBT1037" s="197"/>
      <c r="NBU1037" s="197"/>
      <c r="NBV1037" s="197"/>
      <c r="NBW1037" s="197"/>
      <c r="NBX1037" s="197"/>
      <c r="NBY1037" s="197"/>
      <c r="NBZ1037" s="197"/>
      <c r="NCA1037" s="197"/>
      <c r="NCB1037" s="197"/>
      <c r="NCC1037" s="197"/>
      <c r="NCD1037" s="197"/>
      <c r="NCE1037" s="197"/>
      <c r="NCF1037" s="197"/>
      <c r="NCG1037" s="197"/>
      <c r="NCH1037" s="197"/>
      <c r="NCI1037" s="197"/>
      <c r="NCJ1037" s="197"/>
      <c r="NCK1037" s="197"/>
      <c r="NCL1037" s="197"/>
      <c r="NCM1037" s="197"/>
      <c r="NCN1037" s="197"/>
      <c r="NCO1037" s="197"/>
      <c r="NCP1037" s="197"/>
      <c r="NCQ1037" s="197"/>
      <c r="NCR1037" s="197"/>
      <c r="NCS1037" s="197"/>
      <c r="NCT1037" s="197"/>
      <c r="NCU1037" s="197"/>
      <c r="NCV1037" s="197"/>
      <c r="NCW1037" s="197"/>
      <c r="NCX1037" s="197"/>
      <c r="NCY1037" s="197"/>
      <c r="NCZ1037" s="197"/>
      <c r="NDA1037" s="197"/>
      <c r="NDB1037" s="197"/>
      <c r="NDC1037" s="197"/>
      <c r="NDD1037" s="197"/>
      <c r="NDE1037" s="197"/>
      <c r="NDF1037" s="197"/>
      <c r="NDG1037" s="197"/>
      <c r="NDH1037" s="197"/>
      <c r="NDI1037" s="197"/>
      <c r="NDJ1037" s="197"/>
      <c r="NDK1037" s="197"/>
      <c r="NDL1037" s="197"/>
      <c r="NDM1037" s="197"/>
      <c r="NDN1037" s="197"/>
      <c r="NDO1037" s="197"/>
      <c r="NDP1037" s="197"/>
      <c r="NDQ1037" s="197"/>
      <c r="NDR1037" s="197"/>
      <c r="NDS1037" s="197"/>
      <c r="NDT1037" s="197"/>
      <c r="NDU1037" s="197"/>
      <c r="NDV1037" s="197"/>
      <c r="NDW1037" s="197"/>
      <c r="NDX1037" s="197"/>
      <c r="NDY1037" s="197"/>
      <c r="NDZ1037" s="197"/>
      <c r="NEA1037" s="197"/>
      <c r="NEB1037" s="197"/>
      <c r="NEC1037" s="197"/>
      <c r="NED1037" s="197"/>
      <c r="NEE1037" s="197"/>
      <c r="NEF1037" s="197"/>
      <c r="NEG1037" s="197"/>
      <c r="NEH1037" s="197"/>
      <c r="NEI1037" s="197"/>
      <c r="NEJ1037" s="197"/>
      <c r="NEK1037" s="197"/>
      <c r="NEL1037" s="197"/>
      <c r="NEM1037" s="197"/>
      <c r="NEN1037" s="197"/>
      <c r="NEO1037" s="197"/>
      <c r="NEP1037" s="197"/>
      <c r="NEQ1037" s="197"/>
      <c r="NER1037" s="197"/>
      <c r="NES1037" s="197"/>
      <c r="NET1037" s="197"/>
      <c r="NEU1037" s="197"/>
      <c r="NEV1037" s="197"/>
      <c r="NEW1037" s="197"/>
      <c r="NEX1037" s="197"/>
      <c r="NEY1037" s="197"/>
      <c r="NEZ1037" s="197"/>
      <c r="NFA1037" s="197"/>
      <c r="NFB1037" s="197"/>
      <c r="NFC1037" s="197"/>
      <c r="NFD1037" s="197"/>
      <c r="NFE1037" s="197"/>
      <c r="NFF1037" s="197"/>
      <c r="NFG1037" s="197"/>
      <c r="NFH1037" s="197"/>
      <c r="NFI1037" s="197"/>
      <c r="NFJ1037" s="197"/>
      <c r="NFK1037" s="197"/>
      <c r="NFL1037" s="197"/>
      <c r="NFM1037" s="197"/>
      <c r="NFN1037" s="197"/>
      <c r="NFO1037" s="197"/>
      <c r="NFP1037" s="197"/>
      <c r="NFQ1037" s="197"/>
      <c r="NFR1037" s="197"/>
      <c r="NFS1037" s="197"/>
      <c r="NFT1037" s="197"/>
      <c r="NFU1037" s="197"/>
      <c r="NFV1037" s="197"/>
      <c r="NFW1037" s="197"/>
      <c r="NFX1037" s="197"/>
      <c r="NFY1037" s="197"/>
      <c r="NFZ1037" s="197"/>
      <c r="NGA1037" s="197"/>
      <c r="NGB1037" s="197"/>
      <c r="NGC1037" s="197"/>
      <c r="NGD1037" s="197"/>
      <c r="NGE1037" s="197"/>
      <c r="NGF1037" s="197"/>
      <c r="NGG1037" s="197"/>
      <c r="NGH1037" s="197"/>
      <c r="NGI1037" s="197"/>
      <c r="NGJ1037" s="197"/>
      <c r="NGK1037" s="197"/>
      <c r="NGL1037" s="197"/>
      <c r="NGM1037" s="197"/>
      <c r="NGN1037" s="197"/>
      <c r="NGO1037" s="197"/>
      <c r="NGP1037" s="197"/>
      <c r="NGQ1037" s="197"/>
      <c r="NGR1037" s="197"/>
      <c r="NGS1037" s="197"/>
      <c r="NGT1037" s="197"/>
      <c r="NGU1037" s="197"/>
      <c r="NGV1037" s="197"/>
      <c r="NGW1037" s="197"/>
      <c r="NGX1037" s="197"/>
      <c r="NGY1037" s="197"/>
      <c r="NGZ1037" s="197"/>
      <c r="NHA1037" s="197"/>
      <c r="NHB1037" s="197"/>
      <c r="NHC1037" s="197"/>
      <c r="NHD1037" s="197"/>
      <c r="NHE1037" s="197"/>
      <c r="NHF1037" s="197"/>
      <c r="NHG1037" s="197"/>
      <c r="NHH1037" s="197"/>
      <c r="NHI1037" s="197"/>
      <c r="NHJ1037" s="197"/>
      <c r="NHK1037" s="197"/>
      <c r="NHL1037" s="197"/>
      <c r="NHM1037" s="197"/>
      <c r="NHN1037" s="197"/>
      <c r="NHO1037" s="197"/>
      <c r="NHP1037" s="197"/>
      <c r="NHQ1037" s="197"/>
      <c r="NHR1037" s="197"/>
      <c r="NHS1037" s="197"/>
      <c r="NHT1037" s="197"/>
      <c r="NHU1037" s="197"/>
      <c r="NHV1037" s="197"/>
      <c r="NHW1037" s="197"/>
      <c r="NHX1037" s="197"/>
      <c r="NHY1037" s="197"/>
      <c r="NHZ1037" s="197"/>
      <c r="NIA1037" s="197"/>
      <c r="NIB1037" s="197"/>
      <c r="NIC1037" s="197"/>
      <c r="NID1037" s="197"/>
      <c r="NIE1037" s="197"/>
      <c r="NIF1037" s="197"/>
      <c r="NIG1037" s="197"/>
      <c r="NIH1037" s="197"/>
      <c r="NII1037" s="197"/>
      <c r="NIJ1037" s="197"/>
      <c r="NIK1037" s="197"/>
      <c r="NIL1037" s="197"/>
      <c r="NIM1037" s="197"/>
      <c r="NIN1037" s="197"/>
      <c r="NIO1037" s="197"/>
      <c r="NIP1037" s="197"/>
      <c r="NIQ1037" s="197"/>
      <c r="NIR1037" s="197"/>
      <c r="NIS1037" s="197"/>
      <c r="NIT1037" s="197"/>
      <c r="NIU1037" s="197"/>
      <c r="NIV1037" s="197"/>
      <c r="NIW1037" s="197"/>
      <c r="NIX1037" s="197"/>
      <c r="NIY1037" s="197"/>
      <c r="NIZ1037" s="197"/>
      <c r="NJA1037" s="197"/>
      <c r="NJB1037" s="197"/>
      <c r="NJC1037" s="197"/>
      <c r="NJD1037" s="197"/>
      <c r="NJE1037" s="197"/>
      <c r="NJF1037" s="197"/>
      <c r="NJG1037" s="197"/>
      <c r="NJH1037" s="197"/>
      <c r="NJI1037" s="197"/>
      <c r="NJJ1037" s="197"/>
      <c r="NJK1037" s="197"/>
      <c r="NJL1037" s="197"/>
      <c r="NJM1037" s="197"/>
      <c r="NJN1037" s="197"/>
      <c r="NJO1037" s="197"/>
      <c r="NJP1037" s="197"/>
      <c r="NJQ1037" s="197"/>
      <c r="NJR1037" s="197"/>
      <c r="NJS1037" s="197"/>
      <c r="NJT1037" s="197"/>
      <c r="NJU1037" s="197"/>
      <c r="NJV1037" s="197"/>
      <c r="NJW1037" s="197"/>
      <c r="NJX1037" s="197"/>
      <c r="NJY1037" s="197"/>
      <c r="NJZ1037" s="197"/>
      <c r="NKA1037" s="197"/>
      <c r="NKB1037" s="197"/>
      <c r="NKC1037" s="197"/>
      <c r="NKD1037" s="197"/>
      <c r="NKE1037" s="197"/>
      <c r="NKF1037" s="197"/>
      <c r="NKG1037" s="197"/>
      <c r="NKH1037" s="197"/>
      <c r="NKI1037" s="197"/>
      <c r="NKJ1037" s="197"/>
      <c r="NKK1037" s="197"/>
      <c r="NKL1037" s="197"/>
      <c r="NKM1037" s="197"/>
      <c r="NKN1037" s="197"/>
      <c r="NKO1037" s="197"/>
      <c r="NKP1037" s="197"/>
      <c r="NKQ1037" s="197"/>
      <c r="NKR1037" s="197"/>
      <c r="NKS1037" s="197"/>
      <c r="NKT1037" s="197"/>
      <c r="NKU1037" s="197"/>
      <c r="NKV1037" s="197"/>
      <c r="NKW1037" s="197"/>
      <c r="NKX1037" s="197"/>
      <c r="NKY1037" s="197"/>
      <c r="NKZ1037" s="197"/>
      <c r="NLA1037" s="197"/>
      <c r="NLB1037" s="197"/>
      <c r="NLC1037" s="197"/>
      <c r="NLD1037" s="197"/>
      <c r="NLE1037" s="197"/>
      <c r="NLF1037" s="197"/>
      <c r="NLG1037" s="197"/>
      <c r="NLH1037" s="197"/>
      <c r="NLI1037" s="197"/>
      <c r="NLJ1037" s="197"/>
      <c r="NLK1037" s="197"/>
      <c r="NLL1037" s="197"/>
      <c r="NLM1037" s="197"/>
      <c r="NLN1037" s="197"/>
      <c r="NLO1037" s="197"/>
      <c r="NLP1037" s="197"/>
      <c r="NLQ1037" s="197"/>
      <c r="NLR1037" s="197"/>
      <c r="NLS1037" s="197"/>
      <c r="NLT1037" s="197"/>
      <c r="NLU1037" s="197"/>
      <c r="NLV1037" s="197"/>
      <c r="NLW1037" s="197"/>
      <c r="NLX1037" s="197"/>
      <c r="NLY1037" s="197"/>
      <c r="NLZ1037" s="197"/>
      <c r="NMA1037" s="197"/>
      <c r="NMB1037" s="197"/>
      <c r="NMC1037" s="197"/>
      <c r="NMD1037" s="197"/>
      <c r="NME1037" s="197"/>
      <c r="NMF1037" s="197"/>
      <c r="NMG1037" s="197"/>
      <c r="NMH1037" s="197"/>
      <c r="NMI1037" s="197"/>
      <c r="NMJ1037" s="197"/>
      <c r="NMK1037" s="197"/>
      <c r="NML1037" s="197"/>
      <c r="NMM1037" s="197"/>
      <c r="NMN1037" s="197"/>
      <c r="NMO1037" s="197"/>
      <c r="NMP1037" s="197"/>
      <c r="NMQ1037" s="197"/>
      <c r="NMR1037" s="197"/>
      <c r="NMS1037" s="197"/>
      <c r="NMT1037" s="197"/>
      <c r="NMU1037" s="197"/>
      <c r="NMV1037" s="197"/>
      <c r="NMW1037" s="197"/>
      <c r="NMX1037" s="197"/>
      <c r="NMY1037" s="197"/>
      <c r="NMZ1037" s="197"/>
      <c r="NNA1037" s="197"/>
      <c r="NNB1037" s="197"/>
      <c r="NNC1037" s="197"/>
      <c r="NND1037" s="197"/>
      <c r="NNE1037" s="197"/>
      <c r="NNF1037" s="197"/>
      <c r="NNG1037" s="197"/>
      <c r="NNH1037" s="197"/>
      <c r="NNI1037" s="197"/>
      <c r="NNJ1037" s="197"/>
      <c r="NNK1037" s="197"/>
      <c r="NNL1037" s="197"/>
      <c r="NNM1037" s="197"/>
      <c r="NNN1037" s="197"/>
      <c r="NNO1037" s="197"/>
      <c r="NNP1037" s="197"/>
      <c r="NNQ1037" s="197"/>
      <c r="NNR1037" s="197"/>
      <c r="NNS1037" s="197"/>
      <c r="NNT1037" s="197"/>
      <c r="NNU1037" s="197"/>
      <c r="NNV1037" s="197"/>
      <c r="NNW1037" s="197"/>
      <c r="NNX1037" s="197"/>
      <c r="NNY1037" s="197"/>
      <c r="NNZ1037" s="197"/>
      <c r="NOA1037" s="197"/>
      <c r="NOB1037" s="197"/>
      <c r="NOC1037" s="197"/>
      <c r="NOD1037" s="197"/>
      <c r="NOE1037" s="197"/>
      <c r="NOF1037" s="197"/>
      <c r="NOG1037" s="197"/>
      <c r="NOH1037" s="197"/>
      <c r="NOI1037" s="197"/>
      <c r="NOJ1037" s="197"/>
      <c r="NOK1037" s="197"/>
      <c r="NOL1037" s="197"/>
      <c r="NOM1037" s="197"/>
      <c r="NON1037" s="197"/>
      <c r="NOO1037" s="197"/>
      <c r="NOP1037" s="197"/>
      <c r="NOQ1037" s="197"/>
      <c r="NOR1037" s="197"/>
      <c r="NOS1037" s="197"/>
      <c r="NOT1037" s="197"/>
      <c r="NOU1037" s="197"/>
      <c r="NOV1037" s="197"/>
      <c r="NOW1037" s="197"/>
      <c r="NOX1037" s="197"/>
      <c r="NOY1037" s="197"/>
      <c r="NOZ1037" s="197"/>
      <c r="NPA1037" s="197"/>
      <c r="NPB1037" s="197"/>
      <c r="NPC1037" s="197"/>
      <c r="NPD1037" s="197"/>
      <c r="NPE1037" s="197"/>
      <c r="NPF1037" s="197"/>
      <c r="NPG1037" s="197"/>
      <c r="NPH1037" s="197"/>
      <c r="NPI1037" s="197"/>
      <c r="NPJ1037" s="197"/>
      <c r="NPK1037" s="197"/>
      <c r="NPL1037" s="197"/>
      <c r="NPM1037" s="197"/>
      <c r="NPN1037" s="197"/>
      <c r="NPO1037" s="197"/>
      <c r="NPP1037" s="197"/>
      <c r="NPQ1037" s="197"/>
      <c r="NPR1037" s="197"/>
      <c r="NPS1037" s="197"/>
      <c r="NPT1037" s="197"/>
      <c r="NPU1037" s="197"/>
      <c r="NPV1037" s="197"/>
      <c r="NPW1037" s="197"/>
      <c r="NPX1037" s="197"/>
      <c r="NPY1037" s="197"/>
      <c r="NPZ1037" s="197"/>
      <c r="NQA1037" s="197"/>
      <c r="NQB1037" s="197"/>
      <c r="NQC1037" s="197"/>
      <c r="NQD1037" s="197"/>
      <c r="NQE1037" s="197"/>
      <c r="NQF1037" s="197"/>
      <c r="NQG1037" s="197"/>
      <c r="NQH1037" s="197"/>
      <c r="NQI1037" s="197"/>
      <c r="NQJ1037" s="197"/>
      <c r="NQK1037" s="197"/>
      <c r="NQL1037" s="197"/>
      <c r="NQM1037" s="197"/>
      <c r="NQN1037" s="197"/>
      <c r="NQO1037" s="197"/>
      <c r="NQP1037" s="197"/>
      <c r="NQQ1037" s="197"/>
      <c r="NQR1037" s="197"/>
      <c r="NQS1037" s="197"/>
      <c r="NQT1037" s="197"/>
      <c r="NQU1037" s="197"/>
      <c r="NQV1037" s="197"/>
      <c r="NQW1037" s="197"/>
      <c r="NQX1037" s="197"/>
      <c r="NQY1037" s="197"/>
      <c r="NQZ1037" s="197"/>
      <c r="NRA1037" s="197"/>
      <c r="NRB1037" s="197"/>
      <c r="NRC1037" s="197"/>
      <c r="NRD1037" s="197"/>
      <c r="NRE1037" s="197"/>
      <c r="NRF1037" s="197"/>
      <c r="NRG1037" s="197"/>
      <c r="NRH1037" s="197"/>
      <c r="NRI1037" s="197"/>
      <c r="NRJ1037" s="197"/>
      <c r="NRK1037" s="197"/>
      <c r="NRL1037" s="197"/>
      <c r="NRM1037" s="197"/>
      <c r="NRN1037" s="197"/>
      <c r="NRO1037" s="197"/>
      <c r="NRP1037" s="197"/>
      <c r="NRQ1037" s="197"/>
      <c r="NRR1037" s="197"/>
      <c r="NRS1037" s="197"/>
      <c r="NRT1037" s="197"/>
      <c r="NRU1037" s="197"/>
      <c r="NRV1037" s="197"/>
      <c r="NRW1037" s="197"/>
      <c r="NRX1037" s="197"/>
      <c r="NRY1037" s="197"/>
      <c r="NRZ1037" s="197"/>
      <c r="NSA1037" s="197"/>
      <c r="NSB1037" s="197"/>
      <c r="NSC1037" s="197"/>
      <c r="NSD1037" s="197"/>
      <c r="NSE1037" s="197"/>
      <c r="NSF1037" s="197"/>
      <c r="NSG1037" s="197"/>
      <c r="NSH1037" s="197"/>
      <c r="NSI1037" s="197"/>
      <c r="NSJ1037" s="197"/>
      <c r="NSK1037" s="197"/>
      <c r="NSL1037" s="197"/>
      <c r="NSM1037" s="197"/>
      <c r="NSN1037" s="197"/>
      <c r="NSO1037" s="197"/>
      <c r="NSP1037" s="197"/>
      <c r="NSQ1037" s="197"/>
      <c r="NSR1037" s="197"/>
      <c r="NSS1037" s="197"/>
      <c r="NST1037" s="197"/>
      <c r="NSU1037" s="197"/>
      <c r="NSV1037" s="197"/>
      <c r="NSW1037" s="197"/>
      <c r="NSX1037" s="197"/>
      <c r="NSY1037" s="197"/>
      <c r="NSZ1037" s="197"/>
      <c r="NTA1037" s="197"/>
      <c r="NTB1037" s="197"/>
      <c r="NTC1037" s="197"/>
      <c r="NTD1037" s="197"/>
      <c r="NTE1037" s="197"/>
      <c r="NTF1037" s="197"/>
      <c r="NTG1037" s="197"/>
      <c r="NTH1037" s="197"/>
      <c r="NTI1037" s="197"/>
      <c r="NTJ1037" s="197"/>
      <c r="NTK1037" s="197"/>
      <c r="NTL1037" s="197"/>
      <c r="NTM1037" s="197"/>
      <c r="NTN1037" s="197"/>
      <c r="NTO1037" s="197"/>
      <c r="NTP1037" s="197"/>
      <c r="NTQ1037" s="197"/>
      <c r="NTR1037" s="197"/>
      <c r="NTS1037" s="197"/>
      <c r="NTT1037" s="197"/>
      <c r="NTU1037" s="197"/>
      <c r="NTV1037" s="197"/>
      <c r="NTW1037" s="197"/>
      <c r="NTX1037" s="197"/>
      <c r="NTY1037" s="197"/>
      <c r="NTZ1037" s="197"/>
      <c r="NUA1037" s="197"/>
      <c r="NUB1037" s="197"/>
      <c r="NUC1037" s="197"/>
      <c r="NUD1037" s="197"/>
      <c r="NUE1037" s="197"/>
      <c r="NUF1037" s="197"/>
      <c r="NUG1037" s="197"/>
      <c r="NUH1037" s="197"/>
      <c r="NUI1037" s="197"/>
      <c r="NUJ1037" s="197"/>
      <c r="NUK1037" s="197"/>
      <c r="NUL1037" s="197"/>
      <c r="NUM1037" s="197"/>
      <c r="NUN1037" s="197"/>
      <c r="NUO1037" s="197"/>
      <c r="NUP1037" s="197"/>
      <c r="NUQ1037" s="197"/>
      <c r="NUR1037" s="197"/>
      <c r="NUS1037" s="197"/>
      <c r="NUT1037" s="197"/>
      <c r="NUU1037" s="197"/>
      <c r="NUV1037" s="197"/>
      <c r="NUW1037" s="197"/>
      <c r="NUX1037" s="197"/>
      <c r="NUY1037" s="197"/>
      <c r="NUZ1037" s="197"/>
      <c r="NVA1037" s="197"/>
      <c r="NVB1037" s="197"/>
      <c r="NVC1037" s="197"/>
      <c r="NVD1037" s="197"/>
      <c r="NVE1037" s="197"/>
      <c r="NVF1037" s="197"/>
      <c r="NVG1037" s="197"/>
      <c r="NVH1037" s="197"/>
      <c r="NVI1037" s="197"/>
      <c r="NVJ1037" s="197"/>
      <c r="NVK1037" s="197"/>
      <c r="NVL1037" s="197"/>
      <c r="NVM1037" s="197"/>
      <c r="NVN1037" s="197"/>
      <c r="NVO1037" s="197"/>
      <c r="NVP1037" s="197"/>
      <c r="NVQ1037" s="197"/>
      <c r="NVR1037" s="197"/>
      <c r="NVS1037" s="197"/>
      <c r="NVT1037" s="197"/>
      <c r="NVU1037" s="197"/>
      <c r="NVV1037" s="197"/>
      <c r="NVW1037" s="197"/>
      <c r="NVX1037" s="197"/>
      <c r="NVY1037" s="197"/>
      <c r="NVZ1037" s="197"/>
      <c r="NWA1037" s="197"/>
      <c r="NWB1037" s="197"/>
      <c r="NWC1037" s="197"/>
      <c r="NWD1037" s="197"/>
      <c r="NWE1037" s="197"/>
      <c r="NWF1037" s="197"/>
      <c r="NWG1037" s="197"/>
      <c r="NWH1037" s="197"/>
      <c r="NWI1037" s="197"/>
      <c r="NWJ1037" s="197"/>
      <c r="NWK1037" s="197"/>
      <c r="NWL1037" s="197"/>
      <c r="NWM1037" s="197"/>
      <c r="NWN1037" s="197"/>
      <c r="NWO1037" s="197"/>
      <c r="NWP1037" s="197"/>
      <c r="NWQ1037" s="197"/>
      <c r="NWR1037" s="197"/>
      <c r="NWS1037" s="197"/>
      <c r="NWT1037" s="197"/>
      <c r="NWU1037" s="197"/>
      <c r="NWV1037" s="197"/>
      <c r="NWW1037" s="197"/>
      <c r="NWX1037" s="197"/>
      <c r="NWY1037" s="197"/>
      <c r="NWZ1037" s="197"/>
      <c r="NXA1037" s="197"/>
      <c r="NXB1037" s="197"/>
      <c r="NXC1037" s="197"/>
      <c r="NXD1037" s="197"/>
      <c r="NXE1037" s="197"/>
      <c r="NXF1037" s="197"/>
      <c r="NXG1037" s="197"/>
      <c r="NXH1037" s="197"/>
      <c r="NXI1037" s="197"/>
      <c r="NXJ1037" s="197"/>
      <c r="NXK1037" s="197"/>
      <c r="NXL1037" s="197"/>
      <c r="NXM1037" s="197"/>
      <c r="NXN1037" s="197"/>
      <c r="NXO1037" s="197"/>
      <c r="NXP1037" s="197"/>
      <c r="NXQ1037" s="197"/>
      <c r="NXR1037" s="197"/>
      <c r="NXS1037" s="197"/>
      <c r="NXT1037" s="197"/>
      <c r="NXU1037" s="197"/>
      <c r="NXV1037" s="197"/>
      <c r="NXW1037" s="197"/>
      <c r="NXX1037" s="197"/>
      <c r="NXY1037" s="197"/>
      <c r="NXZ1037" s="197"/>
      <c r="NYA1037" s="197"/>
      <c r="NYB1037" s="197"/>
      <c r="NYC1037" s="197"/>
      <c r="NYD1037" s="197"/>
      <c r="NYE1037" s="197"/>
      <c r="NYF1037" s="197"/>
      <c r="NYG1037" s="197"/>
      <c r="NYH1037" s="197"/>
      <c r="NYI1037" s="197"/>
      <c r="NYJ1037" s="197"/>
      <c r="NYK1037" s="197"/>
      <c r="NYL1037" s="197"/>
      <c r="NYM1037" s="197"/>
      <c r="NYN1037" s="197"/>
      <c r="NYO1037" s="197"/>
      <c r="NYP1037" s="197"/>
      <c r="NYQ1037" s="197"/>
      <c r="NYR1037" s="197"/>
      <c r="NYS1037" s="197"/>
      <c r="NYT1037" s="197"/>
      <c r="NYU1037" s="197"/>
      <c r="NYV1037" s="197"/>
      <c r="NYW1037" s="197"/>
      <c r="NYX1037" s="197"/>
      <c r="NYY1037" s="197"/>
      <c r="NYZ1037" s="197"/>
      <c r="NZA1037" s="197"/>
      <c r="NZB1037" s="197"/>
      <c r="NZC1037" s="197"/>
      <c r="NZD1037" s="197"/>
      <c r="NZE1037" s="197"/>
      <c r="NZF1037" s="197"/>
      <c r="NZG1037" s="197"/>
      <c r="NZH1037" s="197"/>
      <c r="NZI1037" s="197"/>
      <c r="NZJ1037" s="197"/>
      <c r="NZK1037" s="197"/>
      <c r="NZL1037" s="197"/>
      <c r="NZM1037" s="197"/>
      <c r="NZN1037" s="197"/>
      <c r="NZO1037" s="197"/>
      <c r="NZP1037" s="197"/>
      <c r="NZQ1037" s="197"/>
      <c r="NZR1037" s="197"/>
      <c r="NZS1037" s="197"/>
      <c r="NZT1037" s="197"/>
      <c r="NZU1037" s="197"/>
      <c r="NZV1037" s="197"/>
      <c r="NZW1037" s="197"/>
      <c r="NZX1037" s="197"/>
      <c r="NZY1037" s="197"/>
      <c r="NZZ1037" s="197"/>
      <c r="OAA1037" s="197"/>
      <c r="OAB1037" s="197"/>
      <c r="OAC1037" s="197"/>
      <c r="OAD1037" s="197"/>
      <c r="OAE1037" s="197"/>
      <c r="OAF1037" s="197"/>
      <c r="OAG1037" s="197"/>
      <c r="OAH1037" s="197"/>
      <c r="OAI1037" s="197"/>
      <c r="OAJ1037" s="197"/>
      <c r="OAK1037" s="197"/>
      <c r="OAL1037" s="197"/>
      <c r="OAM1037" s="197"/>
      <c r="OAN1037" s="197"/>
      <c r="OAO1037" s="197"/>
      <c r="OAP1037" s="197"/>
      <c r="OAQ1037" s="197"/>
      <c r="OAR1037" s="197"/>
      <c r="OAS1037" s="197"/>
      <c r="OAT1037" s="197"/>
      <c r="OAU1037" s="197"/>
      <c r="OAV1037" s="197"/>
      <c r="OAW1037" s="197"/>
      <c r="OAX1037" s="197"/>
      <c r="OAY1037" s="197"/>
      <c r="OAZ1037" s="197"/>
      <c r="OBA1037" s="197"/>
      <c r="OBB1037" s="197"/>
      <c r="OBC1037" s="197"/>
      <c r="OBD1037" s="197"/>
      <c r="OBE1037" s="197"/>
      <c r="OBF1037" s="197"/>
      <c r="OBG1037" s="197"/>
      <c r="OBH1037" s="197"/>
      <c r="OBI1037" s="197"/>
      <c r="OBJ1037" s="197"/>
      <c r="OBK1037" s="197"/>
      <c r="OBL1037" s="197"/>
      <c r="OBM1037" s="197"/>
      <c r="OBN1037" s="197"/>
      <c r="OBO1037" s="197"/>
      <c r="OBP1037" s="197"/>
      <c r="OBQ1037" s="197"/>
      <c r="OBR1037" s="197"/>
      <c r="OBS1037" s="197"/>
      <c r="OBT1037" s="197"/>
      <c r="OBU1037" s="197"/>
      <c r="OBV1037" s="197"/>
      <c r="OBW1037" s="197"/>
      <c r="OBX1037" s="197"/>
      <c r="OBY1037" s="197"/>
      <c r="OBZ1037" s="197"/>
      <c r="OCA1037" s="197"/>
      <c r="OCB1037" s="197"/>
      <c r="OCC1037" s="197"/>
      <c r="OCD1037" s="197"/>
      <c r="OCE1037" s="197"/>
      <c r="OCF1037" s="197"/>
      <c r="OCG1037" s="197"/>
      <c r="OCH1037" s="197"/>
      <c r="OCI1037" s="197"/>
      <c r="OCJ1037" s="197"/>
      <c r="OCK1037" s="197"/>
      <c r="OCL1037" s="197"/>
      <c r="OCM1037" s="197"/>
      <c r="OCN1037" s="197"/>
      <c r="OCO1037" s="197"/>
      <c r="OCP1037" s="197"/>
      <c r="OCQ1037" s="197"/>
      <c r="OCR1037" s="197"/>
      <c r="OCS1037" s="197"/>
      <c r="OCT1037" s="197"/>
      <c r="OCU1037" s="197"/>
      <c r="OCV1037" s="197"/>
      <c r="OCW1037" s="197"/>
      <c r="OCX1037" s="197"/>
      <c r="OCY1037" s="197"/>
      <c r="OCZ1037" s="197"/>
      <c r="ODA1037" s="197"/>
      <c r="ODB1037" s="197"/>
      <c r="ODC1037" s="197"/>
      <c r="ODD1037" s="197"/>
      <c r="ODE1037" s="197"/>
      <c r="ODF1037" s="197"/>
      <c r="ODG1037" s="197"/>
      <c r="ODH1037" s="197"/>
      <c r="ODI1037" s="197"/>
      <c r="ODJ1037" s="197"/>
      <c r="ODK1037" s="197"/>
      <c r="ODL1037" s="197"/>
      <c r="ODM1037" s="197"/>
      <c r="ODN1037" s="197"/>
      <c r="ODO1037" s="197"/>
      <c r="ODP1037" s="197"/>
      <c r="ODQ1037" s="197"/>
      <c r="ODR1037" s="197"/>
      <c r="ODS1037" s="197"/>
      <c r="ODT1037" s="197"/>
      <c r="ODU1037" s="197"/>
      <c r="ODV1037" s="197"/>
      <c r="ODW1037" s="197"/>
      <c r="ODX1037" s="197"/>
      <c r="ODY1037" s="197"/>
      <c r="ODZ1037" s="197"/>
      <c r="OEA1037" s="197"/>
      <c r="OEB1037" s="197"/>
      <c r="OEC1037" s="197"/>
      <c r="OED1037" s="197"/>
      <c r="OEE1037" s="197"/>
      <c r="OEF1037" s="197"/>
      <c r="OEG1037" s="197"/>
      <c r="OEH1037" s="197"/>
      <c r="OEI1037" s="197"/>
      <c r="OEJ1037" s="197"/>
      <c r="OEK1037" s="197"/>
      <c r="OEL1037" s="197"/>
      <c r="OEM1037" s="197"/>
      <c r="OEN1037" s="197"/>
      <c r="OEO1037" s="197"/>
      <c r="OEP1037" s="197"/>
      <c r="OEQ1037" s="197"/>
      <c r="OER1037" s="197"/>
      <c r="OES1037" s="197"/>
      <c r="OET1037" s="197"/>
      <c r="OEU1037" s="197"/>
      <c r="OEV1037" s="197"/>
      <c r="OEW1037" s="197"/>
      <c r="OEX1037" s="197"/>
      <c r="OEY1037" s="197"/>
      <c r="OEZ1037" s="197"/>
      <c r="OFA1037" s="197"/>
      <c r="OFB1037" s="197"/>
      <c r="OFC1037" s="197"/>
      <c r="OFD1037" s="197"/>
      <c r="OFE1037" s="197"/>
      <c r="OFF1037" s="197"/>
      <c r="OFG1037" s="197"/>
      <c r="OFH1037" s="197"/>
      <c r="OFI1037" s="197"/>
      <c r="OFJ1037" s="197"/>
      <c r="OFK1037" s="197"/>
      <c r="OFL1037" s="197"/>
      <c r="OFM1037" s="197"/>
      <c r="OFN1037" s="197"/>
      <c r="OFO1037" s="197"/>
      <c r="OFP1037" s="197"/>
      <c r="OFQ1037" s="197"/>
      <c r="OFR1037" s="197"/>
      <c r="OFS1037" s="197"/>
      <c r="OFT1037" s="197"/>
      <c r="OFU1037" s="197"/>
      <c r="OFV1037" s="197"/>
      <c r="OFW1037" s="197"/>
      <c r="OFX1037" s="197"/>
      <c r="OFY1037" s="197"/>
      <c r="OFZ1037" s="197"/>
      <c r="OGA1037" s="197"/>
      <c r="OGB1037" s="197"/>
      <c r="OGC1037" s="197"/>
      <c r="OGD1037" s="197"/>
      <c r="OGE1037" s="197"/>
      <c r="OGF1037" s="197"/>
      <c r="OGG1037" s="197"/>
      <c r="OGH1037" s="197"/>
      <c r="OGI1037" s="197"/>
      <c r="OGJ1037" s="197"/>
      <c r="OGK1037" s="197"/>
      <c r="OGL1037" s="197"/>
      <c r="OGM1037" s="197"/>
      <c r="OGN1037" s="197"/>
      <c r="OGO1037" s="197"/>
      <c r="OGP1037" s="197"/>
      <c r="OGQ1037" s="197"/>
      <c r="OGR1037" s="197"/>
      <c r="OGS1037" s="197"/>
      <c r="OGT1037" s="197"/>
      <c r="OGU1037" s="197"/>
      <c r="OGV1037" s="197"/>
      <c r="OGW1037" s="197"/>
      <c r="OGX1037" s="197"/>
      <c r="OGY1037" s="197"/>
      <c r="OGZ1037" s="197"/>
      <c r="OHA1037" s="197"/>
      <c r="OHB1037" s="197"/>
      <c r="OHC1037" s="197"/>
      <c r="OHD1037" s="197"/>
      <c r="OHE1037" s="197"/>
      <c r="OHF1037" s="197"/>
      <c r="OHG1037" s="197"/>
      <c r="OHH1037" s="197"/>
      <c r="OHI1037" s="197"/>
      <c r="OHJ1037" s="197"/>
      <c r="OHK1037" s="197"/>
      <c r="OHL1037" s="197"/>
      <c r="OHM1037" s="197"/>
      <c r="OHN1037" s="197"/>
      <c r="OHO1037" s="197"/>
      <c r="OHP1037" s="197"/>
      <c r="OHQ1037" s="197"/>
      <c r="OHR1037" s="197"/>
      <c r="OHS1037" s="197"/>
      <c r="OHT1037" s="197"/>
      <c r="OHU1037" s="197"/>
      <c r="OHV1037" s="197"/>
      <c r="OHW1037" s="197"/>
      <c r="OHX1037" s="197"/>
      <c r="OHY1037" s="197"/>
      <c r="OHZ1037" s="197"/>
      <c r="OIA1037" s="197"/>
      <c r="OIB1037" s="197"/>
      <c r="OIC1037" s="197"/>
      <c r="OID1037" s="197"/>
      <c r="OIE1037" s="197"/>
      <c r="OIF1037" s="197"/>
      <c r="OIG1037" s="197"/>
      <c r="OIH1037" s="197"/>
      <c r="OII1037" s="197"/>
      <c r="OIJ1037" s="197"/>
      <c r="OIK1037" s="197"/>
      <c r="OIL1037" s="197"/>
      <c r="OIM1037" s="197"/>
      <c r="OIN1037" s="197"/>
      <c r="OIO1037" s="197"/>
      <c r="OIP1037" s="197"/>
      <c r="OIQ1037" s="197"/>
      <c r="OIR1037" s="197"/>
      <c r="OIS1037" s="197"/>
      <c r="OIT1037" s="197"/>
      <c r="OIU1037" s="197"/>
      <c r="OIV1037" s="197"/>
      <c r="OIW1037" s="197"/>
      <c r="OIX1037" s="197"/>
      <c r="OIY1037" s="197"/>
      <c r="OIZ1037" s="197"/>
      <c r="OJA1037" s="197"/>
      <c r="OJB1037" s="197"/>
      <c r="OJC1037" s="197"/>
      <c r="OJD1037" s="197"/>
      <c r="OJE1037" s="197"/>
      <c r="OJF1037" s="197"/>
      <c r="OJG1037" s="197"/>
      <c r="OJH1037" s="197"/>
      <c r="OJI1037" s="197"/>
      <c r="OJJ1037" s="197"/>
      <c r="OJK1037" s="197"/>
      <c r="OJL1037" s="197"/>
      <c r="OJM1037" s="197"/>
      <c r="OJN1037" s="197"/>
      <c r="OJO1037" s="197"/>
      <c r="OJP1037" s="197"/>
      <c r="OJQ1037" s="197"/>
      <c r="OJR1037" s="197"/>
      <c r="OJS1037" s="197"/>
      <c r="OJT1037" s="197"/>
      <c r="OJU1037" s="197"/>
      <c r="OJV1037" s="197"/>
      <c r="OJW1037" s="197"/>
      <c r="OJX1037" s="197"/>
      <c r="OJY1037" s="197"/>
      <c r="OJZ1037" s="197"/>
      <c r="OKA1037" s="197"/>
      <c r="OKB1037" s="197"/>
      <c r="OKC1037" s="197"/>
      <c r="OKD1037" s="197"/>
      <c r="OKE1037" s="197"/>
      <c r="OKF1037" s="197"/>
      <c r="OKG1037" s="197"/>
      <c r="OKH1037" s="197"/>
      <c r="OKI1037" s="197"/>
      <c r="OKJ1037" s="197"/>
      <c r="OKK1037" s="197"/>
      <c r="OKL1037" s="197"/>
      <c r="OKM1037" s="197"/>
      <c r="OKN1037" s="197"/>
      <c r="OKO1037" s="197"/>
      <c r="OKP1037" s="197"/>
      <c r="OKQ1037" s="197"/>
      <c r="OKR1037" s="197"/>
      <c r="OKS1037" s="197"/>
      <c r="OKT1037" s="197"/>
      <c r="OKU1037" s="197"/>
      <c r="OKV1037" s="197"/>
      <c r="OKW1037" s="197"/>
      <c r="OKX1037" s="197"/>
      <c r="OKY1037" s="197"/>
      <c r="OKZ1037" s="197"/>
      <c r="OLA1037" s="197"/>
      <c r="OLB1037" s="197"/>
      <c r="OLC1037" s="197"/>
      <c r="OLD1037" s="197"/>
      <c r="OLE1037" s="197"/>
      <c r="OLF1037" s="197"/>
      <c r="OLG1037" s="197"/>
      <c r="OLH1037" s="197"/>
      <c r="OLI1037" s="197"/>
      <c r="OLJ1037" s="197"/>
      <c r="OLK1037" s="197"/>
      <c r="OLL1037" s="197"/>
      <c r="OLM1037" s="197"/>
      <c r="OLN1037" s="197"/>
      <c r="OLO1037" s="197"/>
      <c r="OLP1037" s="197"/>
      <c r="OLQ1037" s="197"/>
      <c r="OLR1037" s="197"/>
      <c r="OLS1037" s="197"/>
      <c r="OLT1037" s="197"/>
      <c r="OLU1037" s="197"/>
      <c r="OLV1037" s="197"/>
      <c r="OLW1037" s="197"/>
      <c r="OLX1037" s="197"/>
      <c r="OLY1037" s="197"/>
      <c r="OLZ1037" s="197"/>
      <c r="OMA1037" s="197"/>
      <c r="OMB1037" s="197"/>
      <c r="OMC1037" s="197"/>
      <c r="OMD1037" s="197"/>
      <c r="OME1037" s="197"/>
      <c r="OMF1037" s="197"/>
      <c r="OMG1037" s="197"/>
      <c r="OMH1037" s="197"/>
      <c r="OMI1037" s="197"/>
      <c r="OMJ1037" s="197"/>
      <c r="OMK1037" s="197"/>
      <c r="OML1037" s="197"/>
      <c r="OMM1037" s="197"/>
      <c r="OMN1037" s="197"/>
      <c r="OMO1037" s="197"/>
      <c r="OMP1037" s="197"/>
      <c r="OMQ1037" s="197"/>
      <c r="OMR1037" s="197"/>
      <c r="OMS1037" s="197"/>
      <c r="OMT1037" s="197"/>
      <c r="OMU1037" s="197"/>
      <c r="OMV1037" s="197"/>
      <c r="OMW1037" s="197"/>
      <c r="OMX1037" s="197"/>
      <c r="OMY1037" s="197"/>
      <c r="OMZ1037" s="197"/>
      <c r="ONA1037" s="197"/>
      <c r="ONB1037" s="197"/>
      <c r="ONC1037" s="197"/>
      <c r="OND1037" s="197"/>
      <c r="ONE1037" s="197"/>
      <c r="ONF1037" s="197"/>
      <c r="ONG1037" s="197"/>
      <c r="ONH1037" s="197"/>
      <c r="ONI1037" s="197"/>
      <c r="ONJ1037" s="197"/>
      <c r="ONK1037" s="197"/>
      <c r="ONL1037" s="197"/>
      <c r="ONM1037" s="197"/>
      <c r="ONN1037" s="197"/>
      <c r="ONO1037" s="197"/>
      <c r="ONP1037" s="197"/>
      <c r="ONQ1037" s="197"/>
      <c r="ONR1037" s="197"/>
      <c r="ONS1037" s="197"/>
      <c r="ONT1037" s="197"/>
      <c r="ONU1037" s="197"/>
      <c r="ONV1037" s="197"/>
      <c r="ONW1037" s="197"/>
      <c r="ONX1037" s="197"/>
      <c r="ONY1037" s="197"/>
      <c r="ONZ1037" s="197"/>
      <c r="OOA1037" s="197"/>
      <c r="OOB1037" s="197"/>
      <c r="OOC1037" s="197"/>
      <c r="OOD1037" s="197"/>
      <c r="OOE1037" s="197"/>
      <c r="OOF1037" s="197"/>
      <c r="OOG1037" s="197"/>
      <c r="OOH1037" s="197"/>
      <c r="OOI1037" s="197"/>
      <c r="OOJ1037" s="197"/>
      <c r="OOK1037" s="197"/>
      <c r="OOL1037" s="197"/>
      <c r="OOM1037" s="197"/>
      <c r="OON1037" s="197"/>
      <c r="OOO1037" s="197"/>
      <c r="OOP1037" s="197"/>
      <c r="OOQ1037" s="197"/>
      <c r="OOR1037" s="197"/>
      <c r="OOS1037" s="197"/>
      <c r="OOT1037" s="197"/>
      <c r="OOU1037" s="197"/>
      <c r="OOV1037" s="197"/>
      <c r="OOW1037" s="197"/>
      <c r="OOX1037" s="197"/>
      <c r="OOY1037" s="197"/>
      <c r="OOZ1037" s="197"/>
      <c r="OPA1037" s="197"/>
      <c r="OPB1037" s="197"/>
      <c r="OPC1037" s="197"/>
      <c r="OPD1037" s="197"/>
      <c r="OPE1037" s="197"/>
      <c r="OPF1037" s="197"/>
      <c r="OPG1037" s="197"/>
      <c r="OPH1037" s="197"/>
      <c r="OPI1037" s="197"/>
      <c r="OPJ1037" s="197"/>
      <c r="OPK1037" s="197"/>
      <c r="OPL1037" s="197"/>
      <c r="OPM1037" s="197"/>
      <c r="OPN1037" s="197"/>
      <c r="OPO1037" s="197"/>
      <c r="OPP1037" s="197"/>
      <c r="OPQ1037" s="197"/>
      <c r="OPR1037" s="197"/>
      <c r="OPS1037" s="197"/>
      <c r="OPT1037" s="197"/>
      <c r="OPU1037" s="197"/>
      <c r="OPV1037" s="197"/>
      <c r="OPW1037" s="197"/>
      <c r="OPX1037" s="197"/>
      <c r="OPY1037" s="197"/>
      <c r="OPZ1037" s="197"/>
      <c r="OQA1037" s="197"/>
      <c r="OQB1037" s="197"/>
      <c r="OQC1037" s="197"/>
      <c r="OQD1037" s="197"/>
      <c r="OQE1037" s="197"/>
      <c r="OQF1037" s="197"/>
      <c r="OQG1037" s="197"/>
      <c r="OQH1037" s="197"/>
      <c r="OQI1037" s="197"/>
      <c r="OQJ1037" s="197"/>
      <c r="OQK1037" s="197"/>
      <c r="OQL1037" s="197"/>
      <c r="OQM1037" s="197"/>
      <c r="OQN1037" s="197"/>
      <c r="OQO1037" s="197"/>
      <c r="OQP1037" s="197"/>
      <c r="OQQ1037" s="197"/>
      <c r="OQR1037" s="197"/>
      <c r="OQS1037" s="197"/>
      <c r="OQT1037" s="197"/>
      <c r="OQU1037" s="197"/>
      <c r="OQV1037" s="197"/>
      <c r="OQW1037" s="197"/>
      <c r="OQX1037" s="197"/>
      <c r="OQY1037" s="197"/>
      <c r="OQZ1037" s="197"/>
      <c r="ORA1037" s="197"/>
      <c r="ORB1037" s="197"/>
      <c r="ORC1037" s="197"/>
      <c r="ORD1037" s="197"/>
      <c r="ORE1037" s="197"/>
      <c r="ORF1037" s="197"/>
      <c r="ORG1037" s="197"/>
      <c r="ORH1037" s="197"/>
      <c r="ORI1037" s="197"/>
      <c r="ORJ1037" s="197"/>
      <c r="ORK1037" s="197"/>
      <c r="ORL1037" s="197"/>
      <c r="ORM1037" s="197"/>
      <c r="ORN1037" s="197"/>
      <c r="ORO1037" s="197"/>
      <c r="ORP1037" s="197"/>
      <c r="ORQ1037" s="197"/>
      <c r="ORR1037" s="197"/>
      <c r="ORS1037" s="197"/>
      <c r="ORT1037" s="197"/>
      <c r="ORU1037" s="197"/>
      <c r="ORV1037" s="197"/>
      <c r="ORW1037" s="197"/>
      <c r="ORX1037" s="197"/>
      <c r="ORY1037" s="197"/>
      <c r="ORZ1037" s="197"/>
      <c r="OSA1037" s="197"/>
      <c r="OSB1037" s="197"/>
      <c r="OSC1037" s="197"/>
      <c r="OSD1037" s="197"/>
      <c r="OSE1037" s="197"/>
      <c r="OSF1037" s="197"/>
      <c r="OSG1037" s="197"/>
      <c r="OSH1037" s="197"/>
      <c r="OSI1037" s="197"/>
      <c r="OSJ1037" s="197"/>
      <c r="OSK1037" s="197"/>
      <c r="OSL1037" s="197"/>
      <c r="OSM1037" s="197"/>
      <c r="OSN1037" s="197"/>
      <c r="OSO1037" s="197"/>
      <c r="OSP1037" s="197"/>
      <c r="OSQ1037" s="197"/>
      <c r="OSR1037" s="197"/>
      <c r="OSS1037" s="197"/>
      <c r="OST1037" s="197"/>
      <c r="OSU1037" s="197"/>
      <c r="OSV1037" s="197"/>
      <c r="OSW1037" s="197"/>
      <c r="OSX1037" s="197"/>
      <c r="OSY1037" s="197"/>
      <c r="OSZ1037" s="197"/>
      <c r="OTA1037" s="197"/>
      <c r="OTB1037" s="197"/>
      <c r="OTC1037" s="197"/>
      <c r="OTD1037" s="197"/>
      <c r="OTE1037" s="197"/>
      <c r="OTF1037" s="197"/>
      <c r="OTG1037" s="197"/>
      <c r="OTH1037" s="197"/>
      <c r="OTI1037" s="197"/>
      <c r="OTJ1037" s="197"/>
      <c r="OTK1037" s="197"/>
      <c r="OTL1037" s="197"/>
      <c r="OTM1037" s="197"/>
      <c r="OTN1037" s="197"/>
      <c r="OTO1037" s="197"/>
      <c r="OTP1037" s="197"/>
      <c r="OTQ1037" s="197"/>
      <c r="OTR1037" s="197"/>
      <c r="OTS1037" s="197"/>
      <c r="OTT1037" s="197"/>
      <c r="OTU1037" s="197"/>
      <c r="OTV1037" s="197"/>
      <c r="OTW1037" s="197"/>
      <c r="OTX1037" s="197"/>
      <c r="OTY1037" s="197"/>
      <c r="OTZ1037" s="197"/>
      <c r="OUA1037" s="197"/>
      <c r="OUB1037" s="197"/>
      <c r="OUC1037" s="197"/>
      <c r="OUD1037" s="197"/>
      <c r="OUE1037" s="197"/>
      <c r="OUF1037" s="197"/>
      <c r="OUG1037" s="197"/>
      <c r="OUH1037" s="197"/>
      <c r="OUI1037" s="197"/>
      <c r="OUJ1037" s="197"/>
      <c r="OUK1037" s="197"/>
      <c r="OUL1037" s="197"/>
      <c r="OUM1037" s="197"/>
      <c r="OUN1037" s="197"/>
      <c r="OUO1037" s="197"/>
      <c r="OUP1037" s="197"/>
      <c r="OUQ1037" s="197"/>
      <c r="OUR1037" s="197"/>
      <c r="OUS1037" s="197"/>
      <c r="OUT1037" s="197"/>
      <c r="OUU1037" s="197"/>
      <c r="OUV1037" s="197"/>
      <c r="OUW1037" s="197"/>
      <c r="OUX1037" s="197"/>
      <c r="OUY1037" s="197"/>
      <c r="OUZ1037" s="197"/>
      <c r="OVA1037" s="197"/>
      <c r="OVB1037" s="197"/>
      <c r="OVC1037" s="197"/>
      <c r="OVD1037" s="197"/>
      <c r="OVE1037" s="197"/>
      <c r="OVF1037" s="197"/>
      <c r="OVG1037" s="197"/>
      <c r="OVH1037" s="197"/>
      <c r="OVI1037" s="197"/>
      <c r="OVJ1037" s="197"/>
      <c r="OVK1037" s="197"/>
      <c r="OVL1037" s="197"/>
      <c r="OVM1037" s="197"/>
      <c r="OVN1037" s="197"/>
      <c r="OVO1037" s="197"/>
      <c r="OVP1037" s="197"/>
      <c r="OVQ1037" s="197"/>
      <c r="OVR1037" s="197"/>
      <c r="OVS1037" s="197"/>
      <c r="OVT1037" s="197"/>
      <c r="OVU1037" s="197"/>
      <c r="OVV1037" s="197"/>
      <c r="OVW1037" s="197"/>
      <c r="OVX1037" s="197"/>
      <c r="OVY1037" s="197"/>
      <c r="OVZ1037" s="197"/>
      <c r="OWA1037" s="197"/>
      <c r="OWB1037" s="197"/>
      <c r="OWC1037" s="197"/>
      <c r="OWD1037" s="197"/>
      <c r="OWE1037" s="197"/>
      <c r="OWF1037" s="197"/>
      <c r="OWG1037" s="197"/>
      <c r="OWH1037" s="197"/>
      <c r="OWI1037" s="197"/>
      <c r="OWJ1037" s="197"/>
      <c r="OWK1037" s="197"/>
      <c r="OWL1037" s="197"/>
      <c r="OWM1037" s="197"/>
      <c r="OWN1037" s="197"/>
      <c r="OWO1037" s="197"/>
      <c r="OWP1037" s="197"/>
      <c r="OWQ1037" s="197"/>
      <c r="OWR1037" s="197"/>
      <c r="OWS1037" s="197"/>
      <c r="OWT1037" s="197"/>
      <c r="OWU1037" s="197"/>
      <c r="OWV1037" s="197"/>
      <c r="OWW1037" s="197"/>
      <c r="OWX1037" s="197"/>
      <c r="OWY1037" s="197"/>
      <c r="OWZ1037" s="197"/>
      <c r="OXA1037" s="197"/>
      <c r="OXB1037" s="197"/>
      <c r="OXC1037" s="197"/>
      <c r="OXD1037" s="197"/>
      <c r="OXE1037" s="197"/>
      <c r="OXF1037" s="197"/>
      <c r="OXG1037" s="197"/>
      <c r="OXH1037" s="197"/>
      <c r="OXI1037" s="197"/>
      <c r="OXJ1037" s="197"/>
      <c r="OXK1037" s="197"/>
      <c r="OXL1037" s="197"/>
      <c r="OXM1037" s="197"/>
      <c r="OXN1037" s="197"/>
      <c r="OXO1037" s="197"/>
      <c r="OXP1037" s="197"/>
      <c r="OXQ1037" s="197"/>
      <c r="OXR1037" s="197"/>
      <c r="OXS1037" s="197"/>
      <c r="OXT1037" s="197"/>
      <c r="OXU1037" s="197"/>
      <c r="OXV1037" s="197"/>
      <c r="OXW1037" s="197"/>
      <c r="OXX1037" s="197"/>
      <c r="OXY1037" s="197"/>
      <c r="OXZ1037" s="197"/>
      <c r="OYA1037" s="197"/>
      <c r="OYB1037" s="197"/>
      <c r="OYC1037" s="197"/>
      <c r="OYD1037" s="197"/>
      <c r="OYE1037" s="197"/>
      <c r="OYF1037" s="197"/>
      <c r="OYG1037" s="197"/>
      <c r="OYH1037" s="197"/>
      <c r="OYI1037" s="197"/>
      <c r="OYJ1037" s="197"/>
      <c r="OYK1037" s="197"/>
      <c r="OYL1037" s="197"/>
      <c r="OYM1037" s="197"/>
      <c r="OYN1037" s="197"/>
      <c r="OYO1037" s="197"/>
      <c r="OYP1037" s="197"/>
      <c r="OYQ1037" s="197"/>
      <c r="OYR1037" s="197"/>
      <c r="OYS1037" s="197"/>
      <c r="OYT1037" s="197"/>
      <c r="OYU1037" s="197"/>
      <c r="OYV1037" s="197"/>
      <c r="OYW1037" s="197"/>
      <c r="OYX1037" s="197"/>
      <c r="OYY1037" s="197"/>
      <c r="OYZ1037" s="197"/>
      <c r="OZA1037" s="197"/>
      <c r="OZB1037" s="197"/>
      <c r="OZC1037" s="197"/>
      <c r="OZD1037" s="197"/>
      <c r="OZE1037" s="197"/>
      <c r="OZF1037" s="197"/>
      <c r="OZG1037" s="197"/>
      <c r="OZH1037" s="197"/>
      <c r="OZI1037" s="197"/>
      <c r="OZJ1037" s="197"/>
      <c r="OZK1037" s="197"/>
      <c r="OZL1037" s="197"/>
      <c r="OZM1037" s="197"/>
      <c r="OZN1037" s="197"/>
      <c r="OZO1037" s="197"/>
      <c r="OZP1037" s="197"/>
      <c r="OZQ1037" s="197"/>
      <c r="OZR1037" s="197"/>
      <c r="OZS1037" s="197"/>
      <c r="OZT1037" s="197"/>
      <c r="OZU1037" s="197"/>
      <c r="OZV1037" s="197"/>
      <c r="OZW1037" s="197"/>
      <c r="OZX1037" s="197"/>
      <c r="OZY1037" s="197"/>
      <c r="OZZ1037" s="197"/>
      <c r="PAA1037" s="197"/>
      <c r="PAB1037" s="197"/>
      <c r="PAC1037" s="197"/>
      <c r="PAD1037" s="197"/>
      <c r="PAE1037" s="197"/>
      <c r="PAF1037" s="197"/>
      <c r="PAG1037" s="197"/>
      <c r="PAH1037" s="197"/>
      <c r="PAI1037" s="197"/>
      <c r="PAJ1037" s="197"/>
      <c r="PAK1037" s="197"/>
      <c r="PAL1037" s="197"/>
      <c r="PAM1037" s="197"/>
      <c r="PAN1037" s="197"/>
      <c r="PAO1037" s="197"/>
      <c r="PAP1037" s="197"/>
      <c r="PAQ1037" s="197"/>
      <c r="PAR1037" s="197"/>
      <c r="PAS1037" s="197"/>
      <c r="PAT1037" s="197"/>
      <c r="PAU1037" s="197"/>
      <c r="PAV1037" s="197"/>
      <c r="PAW1037" s="197"/>
      <c r="PAX1037" s="197"/>
      <c r="PAY1037" s="197"/>
      <c r="PAZ1037" s="197"/>
      <c r="PBA1037" s="197"/>
      <c r="PBB1037" s="197"/>
      <c r="PBC1037" s="197"/>
      <c r="PBD1037" s="197"/>
      <c r="PBE1037" s="197"/>
      <c r="PBF1037" s="197"/>
      <c r="PBG1037" s="197"/>
      <c r="PBH1037" s="197"/>
      <c r="PBI1037" s="197"/>
      <c r="PBJ1037" s="197"/>
      <c r="PBK1037" s="197"/>
      <c r="PBL1037" s="197"/>
      <c r="PBM1037" s="197"/>
      <c r="PBN1037" s="197"/>
      <c r="PBO1037" s="197"/>
      <c r="PBP1037" s="197"/>
      <c r="PBQ1037" s="197"/>
      <c r="PBR1037" s="197"/>
      <c r="PBS1037" s="197"/>
      <c r="PBT1037" s="197"/>
      <c r="PBU1037" s="197"/>
      <c r="PBV1037" s="197"/>
      <c r="PBW1037" s="197"/>
      <c r="PBX1037" s="197"/>
      <c r="PBY1037" s="197"/>
      <c r="PBZ1037" s="197"/>
      <c r="PCA1037" s="197"/>
      <c r="PCB1037" s="197"/>
      <c r="PCC1037" s="197"/>
      <c r="PCD1037" s="197"/>
      <c r="PCE1037" s="197"/>
      <c r="PCF1037" s="197"/>
      <c r="PCG1037" s="197"/>
      <c r="PCH1037" s="197"/>
      <c r="PCI1037" s="197"/>
      <c r="PCJ1037" s="197"/>
      <c r="PCK1037" s="197"/>
      <c r="PCL1037" s="197"/>
      <c r="PCM1037" s="197"/>
      <c r="PCN1037" s="197"/>
      <c r="PCO1037" s="197"/>
      <c r="PCP1037" s="197"/>
      <c r="PCQ1037" s="197"/>
      <c r="PCR1037" s="197"/>
      <c r="PCS1037" s="197"/>
      <c r="PCT1037" s="197"/>
      <c r="PCU1037" s="197"/>
      <c r="PCV1037" s="197"/>
      <c r="PCW1037" s="197"/>
      <c r="PCX1037" s="197"/>
      <c r="PCY1037" s="197"/>
      <c r="PCZ1037" s="197"/>
      <c r="PDA1037" s="197"/>
      <c r="PDB1037" s="197"/>
      <c r="PDC1037" s="197"/>
      <c r="PDD1037" s="197"/>
      <c r="PDE1037" s="197"/>
      <c r="PDF1037" s="197"/>
      <c r="PDG1037" s="197"/>
      <c r="PDH1037" s="197"/>
      <c r="PDI1037" s="197"/>
      <c r="PDJ1037" s="197"/>
      <c r="PDK1037" s="197"/>
      <c r="PDL1037" s="197"/>
      <c r="PDM1037" s="197"/>
      <c r="PDN1037" s="197"/>
      <c r="PDO1037" s="197"/>
      <c r="PDP1037" s="197"/>
      <c r="PDQ1037" s="197"/>
      <c r="PDR1037" s="197"/>
      <c r="PDS1037" s="197"/>
      <c r="PDT1037" s="197"/>
      <c r="PDU1037" s="197"/>
      <c r="PDV1037" s="197"/>
      <c r="PDW1037" s="197"/>
      <c r="PDX1037" s="197"/>
      <c r="PDY1037" s="197"/>
      <c r="PDZ1037" s="197"/>
      <c r="PEA1037" s="197"/>
      <c r="PEB1037" s="197"/>
      <c r="PEC1037" s="197"/>
      <c r="PED1037" s="197"/>
      <c r="PEE1037" s="197"/>
      <c r="PEF1037" s="197"/>
      <c r="PEG1037" s="197"/>
      <c r="PEH1037" s="197"/>
      <c r="PEI1037" s="197"/>
      <c r="PEJ1037" s="197"/>
      <c r="PEK1037" s="197"/>
      <c r="PEL1037" s="197"/>
      <c r="PEM1037" s="197"/>
      <c r="PEN1037" s="197"/>
      <c r="PEO1037" s="197"/>
      <c r="PEP1037" s="197"/>
      <c r="PEQ1037" s="197"/>
      <c r="PER1037" s="197"/>
      <c r="PES1037" s="197"/>
      <c r="PET1037" s="197"/>
      <c r="PEU1037" s="197"/>
      <c r="PEV1037" s="197"/>
      <c r="PEW1037" s="197"/>
      <c r="PEX1037" s="197"/>
      <c r="PEY1037" s="197"/>
      <c r="PEZ1037" s="197"/>
      <c r="PFA1037" s="197"/>
      <c r="PFB1037" s="197"/>
      <c r="PFC1037" s="197"/>
      <c r="PFD1037" s="197"/>
      <c r="PFE1037" s="197"/>
      <c r="PFF1037" s="197"/>
      <c r="PFG1037" s="197"/>
      <c r="PFH1037" s="197"/>
      <c r="PFI1037" s="197"/>
      <c r="PFJ1037" s="197"/>
      <c r="PFK1037" s="197"/>
      <c r="PFL1037" s="197"/>
      <c r="PFM1037" s="197"/>
      <c r="PFN1037" s="197"/>
      <c r="PFO1037" s="197"/>
      <c r="PFP1037" s="197"/>
      <c r="PFQ1037" s="197"/>
      <c r="PFR1037" s="197"/>
      <c r="PFS1037" s="197"/>
      <c r="PFT1037" s="197"/>
      <c r="PFU1037" s="197"/>
      <c r="PFV1037" s="197"/>
      <c r="PFW1037" s="197"/>
      <c r="PFX1037" s="197"/>
      <c r="PFY1037" s="197"/>
      <c r="PFZ1037" s="197"/>
      <c r="PGA1037" s="197"/>
      <c r="PGB1037" s="197"/>
      <c r="PGC1037" s="197"/>
      <c r="PGD1037" s="197"/>
      <c r="PGE1037" s="197"/>
      <c r="PGF1037" s="197"/>
      <c r="PGG1037" s="197"/>
      <c r="PGH1037" s="197"/>
      <c r="PGI1037" s="197"/>
      <c r="PGJ1037" s="197"/>
      <c r="PGK1037" s="197"/>
      <c r="PGL1037" s="197"/>
      <c r="PGM1037" s="197"/>
      <c r="PGN1037" s="197"/>
      <c r="PGO1037" s="197"/>
      <c r="PGP1037" s="197"/>
      <c r="PGQ1037" s="197"/>
      <c r="PGR1037" s="197"/>
      <c r="PGS1037" s="197"/>
      <c r="PGT1037" s="197"/>
      <c r="PGU1037" s="197"/>
      <c r="PGV1037" s="197"/>
      <c r="PGW1037" s="197"/>
      <c r="PGX1037" s="197"/>
      <c r="PGY1037" s="197"/>
      <c r="PGZ1037" s="197"/>
      <c r="PHA1037" s="197"/>
      <c r="PHB1037" s="197"/>
      <c r="PHC1037" s="197"/>
      <c r="PHD1037" s="197"/>
      <c r="PHE1037" s="197"/>
      <c r="PHF1037" s="197"/>
      <c r="PHG1037" s="197"/>
      <c r="PHH1037" s="197"/>
      <c r="PHI1037" s="197"/>
      <c r="PHJ1037" s="197"/>
      <c r="PHK1037" s="197"/>
      <c r="PHL1037" s="197"/>
      <c r="PHM1037" s="197"/>
      <c r="PHN1037" s="197"/>
      <c r="PHO1037" s="197"/>
      <c r="PHP1037" s="197"/>
      <c r="PHQ1037" s="197"/>
      <c r="PHR1037" s="197"/>
      <c r="PHS1037" s="197"/>
      <c r="PHT1037" s="197"/>
      <c r="PHU1037" s="197"/>
      <c r="PHV1037" s="197"/>
      <c r="PHW1037" s="197"/>
      <c r="PHX1037" s="197"/>
      <c r="PHY1037" s="197"/>
      <c r="PHZ1037" s="197"/>
      <c r="PIA1037" s="197"/>
      <c r="PIB1037" s="197"/>
      <c r="PIC1037" s="197"/>
      <c r="PID1037" s="197"/>
      <c r="PIE1037" s="197"/>
      <c r="PIF1037" s="197"/>
      <c r="PIG1037" s="197"/>
      <c r="PIH1037" s="197"/>
      <c r="PII1037" s="197"/>
      <c r="PIJ1037" s="197"/>
      <c r="PIK1037" s="197"/>
      <c r="PIL1037" s="197"/>
      <c r="PIM1037" s="197"/>
      <c r="PIN1037" s="197"/>
      <c r="PIO1037" s="197"/>
      <c r="PIP1037" s="197"/>
      <c r="PIQ1037" s="197"/>
      <c r="PIR1037" s="197"/>
      <c r="PIS1037" s="197"/>
      <c r="PIT1037" s="197"/>
      <c r="PIU1037" s="197"/>
      <c r="PIV1037" s="197"/>
      <c r="PIW1037" s="197"/>
      <c r="PIX1037" s="197"/>
      <c r="PIY1037" s="197"/>
      <c r="PIZ1037" s="197"/>
      <c r="PJA1037" s="197"/>
      <c r="PJB1037" s="197"/>
      <c r="PJC1037" s="197"/>
      <c r="PJD1037" s="197"/>
      <c r="PJE1037" s="197"/>
      <c r="PJF1037" s="197"/>
      <c r="PJG1037" s="197"/>
      <c r="PJH1037" s="197"/>
      <c r="PJI1037" s="197"/>
      <c r="PJJ1037" s="197"/>
      <c r="PJK1037" s="197"/>
      <c r="PJL1037" s="197"/>
      <c r="PJM1037" s="197"/>
      <c r="PJN1037" s="197"/>
      <c r="PJO1037" s="197"/>
      <c r="PJP1037" s="197"/>
      <c r="PJQ1037" s="197"/>
      <c r="PJR1037" s="197"/>
      <c r="PJS1037" s="197"/>
      <c r="PJT1037" s="197"/>
      <c r="PJU1037" s="197"/>
      <c r="PJV1037" s="197"/>
      <c r="PJW1037" s="197"/>
      <c r="PJX1037" s="197"/>
      <c r="PJY1037" s="197"/>
      <c r="PJZ1037" s="197"/>
      <c r="PKA1037" s="197"/>
      <c r="PKB1037" s="197"/>
      <c r="PKC1037" s="197"/>
      <c r="PKD1037" s="197"/>
      <c r="PKE1037" s="197"/>
      <c r="PKF1037" s="197"/>
      <c r="PKG1037" s="197"/>
      <c r="PKH1037" s="197"/>
      <c r="PKI1037" s="197"/>
      <c r="PKJ1037" s="197"/>
      <c r="PKK1037" s="197"/>
      <c r="PKL1037" s="197"/>
      <c r="PKM1037" s="197"/>
      <c r="PKN1037" s="197"/>
      <c r="PKO1037" s="197"/>
      <c r="PKP1037" s="197"/>
      <c r="PKQ1037" s="197"/>
      <c r="PKR1037" s="197"/>
      <c r="PKS1037" s="197"/>
      <c r="PKT1037" s="197"/>
      <c r="PKU1037" s="197"/>
      <c r="PKV1037" s="197"/>
      <c r="PKW1037" s="197"/>
      <c r="PKX1037" s="197"/>
      <c r="PKY1037" s="197"/>
      <c r="PKZ1037" s="197"/>
      <c r="PLA1037" s="197"/>
      <c r="PLB1037" s="197"/>
      <c r="PLC1037" s="197"/>
      <c r="PLD1037" s="197"/>
      <c r="PLE1037" s="197"/>
      <c r="PLF1037" s="197"/>
      <c r="PLG1037" s="197"/>
      <c r="PLH1037" s="197"/>
      <c r="PLI1037" s="197"/>
      <c r="PLJ1037" s="197"/>
      <c r="PLK1037" s="197"/>
      <c r="PLL1037" s="197"/>
      <c r="PLM1037" s="197"/>
      <c r="PLN1037" s="197"/>
      <c r="PLO1037" s="197"/>
      <c r="PLP1037" s="197"/>
      <c r="PLQ1037" s="197"/>
      <c r="PLR1037" s="197"/>
      <c r="PLS1037" s="197"/>
      <c r="PLT1037" s="197"/>
      <c r="PLU1037" s="197"/>
      <c r="PLV1037" s="197"/>
      <c r="PLW1037" s="197"/>
      <c r="PLX1037" s="197"/>
      <c r="PLY1037" s="197"/>
      <c r="PLZ1037" s="197"/>
      <c r="PMA1037" s="197"/>
      <c r="PMB1037" s="197"/>
      <c r="PMC1037" s="197"/>
      <c r="PMD1037" s="197"/>
      <c r="PME1037" s="197"/>
      <c r="PMF1037" s="197"/>
      <c r="PMG1037" s="197"/>
      <c r="PMH1037" s="197"/>
      <c r="PMI1037" s="197"/>
      <c r="PMJ1037" s="197"/>
      <c r="PMK1037" s="197"/>
      <c r="PML1037" s="197"/>
      <c r="PMM1037" s="197"/>
      <c r="PMN1037" s="197"/>
      <c r="PMO1037" s="197"/>
      <c r="PMP1037" s="197"/>
      <c r="PMQ1037" s="197"/>
      <c r="PMR1037" s="197"/>
      <c r="PMS1037" s="197"/>
      <c r="PMT1037" s="197"/>
      <c r="PMU1037" s="197"/>
      <c r="PMV1037" s="197"/>
      <c r="PMW1037" s="197"/>
      <c r="PMX1037" s="197"/>
      <c r="PMY1037" s="197"/>
      <c r="PMZ1037" s="197"/>
      <c r="PNA1037" s="197"/>
      <c r="PNB1037" s="197"/>
      <c r="PNC1037" s="197"/>
      <c r="PND1037" s="197"/>
      <c r="PNE1037" s="197"/>
      <c r="PNF1037" s="197"/>
      <c r="PNG1037" s="197"/>
      <c r="PNH1037" s="197"/>
      <c r="PNI1037" s="197"/>
      <c r="PNJ1037" s="197"/>
      <c r="PNK1037" s="197"/>
      <c r="PNL1037" s="197"/>
      <c r="PNM1037" s="197"/>
      <c r="PNN1037" s="197"/>
      <c r="PNO1037" s="197"/>
      <c r="PNP1037" s="197"/>
      <c r="PNQ1037" s="197"/>
      <c r="PNR1037" s="197"/>
      <c r="PNS1037" s="197"/>
      <c r="PNT1037" s="197"/>
      <c r="PNU1037" s="197"/>
      <c r="PNV1037" s="197"/>
      <c r="PNW1037" s="197"/>
      <c r="PNX1037" s="197"/>
      <c r="PNY1037" s="197"/>
      <c r="PNZ1037" s="197"/>
      <c r="POA1037" s="197"/>
      <c r="POB1037" s="197"/>
      <c r="POC1037" s="197"/>
      <c r="POD1037" s="197"/>
      <c r="POE1037" s="197"/>
      <c r="POF1037" s="197"/>
      <c r="POG1037" s="197"/>
      <c r="POH1037" s="197"/>
      <c r="POI1037" s="197"/>
      <c r="POJ1037" s="197"/>
      <c r="POK1037" s="197"/>
      <c r="POL1037" s="197"/>
      <c r="POM1037" s="197"/>
      <c r="PON1037" s="197"/>
      <c r="POO1037" s="197"/>
      <c r="POP1037" s="197"/>
      <c r="POQ1037" s="197"/>
      <c r="POR1037" s="197"/>
      <c r="POS1037" s="197"/>
      <c r="POT1037" s="197"/>
      <c r="POU1037" s="197"/>
      <c r="POV1037" s="197"/>
      <c r="POW1037" s="197"/>
      <c r="POX1037" s="197"/>
      <c r="POY1037" s="197"/>
      <c r="POZ1037" s="197"/>
      <c r="PPA1037" s="197"/>
      <c r="PPB1037" s="197"/>
      <c r="PPC1037" s="197"/>
      <c r="PPD1037" s="197"/>
      <c r="PPE1037" s="197"/>
      <c r="PPF1037" s="197"/>
      <c r="PPG1037" s="197"/>
      <c r="PPH1037" s="197"/>
      <c r="PPI1037" s="197"/>
      <c r="PPJ1037" s="197"/>
      <c r="PPK1037" s="197"/>
      <c r="PPL1037" s="197"/>
      <c r="PPM1037" s="197"/>
      <c r="PPN1037" s="197"/>
      <c r="PPO1037" s="197"/>
      <c r="PPP1037" s="197"/>
      <c r="PPQ1037" s="197"/>
      <c r="PPR1037" s="197"/>
      <c r="PPS1037" s="197"/>
      <c r="PPT1037" s="197"/>
      <c r="PPU1037" s="197"/>
      <c r="PPV1037" s="197"/>
      <c r="PPW1037" s="197"/>
      <c r="PPX1037" s="197"/>
      <c r="PPY1037" s="197"/>
      <c r="PPZ1037" s="197"/>
      <c r="PQA1037" s="197"/>
      <c r="PQB1037" s="197"/>
      <c r="PQC1037" s="197"/>
      <c r="PQD1037" s="197"/>
      <c r="PQE1037" s="197"/>
      <c r="PQF1037" s="197"/>
      <c r="PQG1037" s="197"/>
      <c r="PQH1037" s="197"/>
      <c r="PQI1037" s="197"/>
      <c r="PQJ1037" s="197"/>
      <c r="PQK1037" s="197"/>
      <c r="PQL1037" s="197"/>
      <c r="PQM1037" s="197"/>
      <c r="PQN1037" s="197"/>
      <c r="PQO1037" s="197"/>
      <c r="PQP1037" s="197"/>
      <c r="PQQ1037" s="197"/>
      <c r="PQR1037" s="197"/>
      <c r="PQS1037" s="197"/>
      <c r="PQT1037" s="197"/>
      <c r="PQU1037" s="197"/>
      <c r="PQV1037" s="197"/>
      <c r="PQW1037" s="197"/>
      <c r="PQX1037" s="197"/>
      <c r="PQY1037" s="197"/>
      <c r="PQZ1037" s="197"/>
      <c r="PRA1037" s="197"/>
      <c r="PRB1037" s="197"/>
      <c r="PRC1037" s="197"/>
      <c r="PRD1037" s="197"/>
      <c r="PRE1037" s="197"/>
      <c r="PRF1037" s="197"/>
      <c r="PRG1037" s="197"/>
      <c r="PRH1037" s="197"/>
      <c r="PRI1037" s="197"/>
      <c r="PRJ1037" s="197"/>
      <c r="PRK1037" s="197"/>
      <c r="PRL1037" s="197"/>
      <c r="PRM1037" s="197"/>
      <c r="PRN1037" s="197"/>
      <c r="PRO1037" s="197"/>
      <c r="PRP1037" s="197"/>
      <c r="PRQ1037" s="197"/>
      <c r="PRR1037" s="197"/>
      <c r="PRS1037" s="197"/>
      <c r="PRT1037" s="197"/>
      <c r="PRU1037" s="197"/>
      <c r="PRV1037" s="197"/>
      <c r="PRW1037" s="197"/>
      <c r="PRX1037" s="197"/>
      <c r="PRY1037" s="197"/>
      <c r="PRZ1037" s="197"/>
      <c r="PSA1037" s="197"/>
      <c r="PSB1037" s="197"/>
      <c r="PSC1037" s="197"/>
      <c r="PSD1037" s="197"/>
      <c r="PSE1037" s="197"/>
      <c r="PSF1037" s="197"/>
      <c r="PSG1037" s="197"/>
      <c r="PSH1037" s="197"/>
      <c r="PSI1037" s="197"/>
      <c r="PSJ1037" s="197"/>
      <c r="PSK1037" s="197"/>
      <c r="PSL1037" s="197"/>
      <c r="PSM1037" s="197"/>
      <c r="PSN1037" s="197"/>
      <c r="PSO1037" s="197"/>
      <c r="PSP1037" s="197"/>
      <c r="PSQ1037" s="197"/>
      <c r="PSR1037" s="197"/>
      <c r="PSS1037" s="197"/>
      <c r="PST1037" s="197"/>
      <c r="PSU1037" s="197"/>
      <c r="PSV1037" s="197"/>
      <c r="PSW1037" s="197"/>
      <c r="PSX1037" s="197"/>
      <c r="PSY1037" s="197"/>
      <c r="PSZ1037" s="197"/>
      <c r="PTA1037" s="197"/>
      <c r="PTB1037" s="197"/>
      <c r="PTC1037" s="197"/>
      <c r="PTD1037" s="197"/>
      <c r="PTE1037" s="197"/>
      <c r="PTF1037" s="197"/>
      <c r="PTG1037" s="197"/>
      <c r="PTH1037" s="197"/>
      <c r="PTI1037" s="197"/>
      <c r="PTJ1037" s="197"/>
      <c r="PTK1037" s="197"/>
      <c r="PTL1037" s="197"/>
      <c r="PTM1037" s="197"/>
      <c r="PTN1037" s="197"/>
      <c r="PTO1037" s="197"/>
      <c r="PTP1037" s="197"/>
      <c r="PTQ1037" s="197"/>
      <c r="PTR1037" s="197"/>
      <c r="PTS1037" s="197"/>
      <c r="PTT1037" s="197"/>
      <c r="PTU1037" s="197"/>
      <c r="PTV1037" s="197"/>
      <c r="PTW1037" s="197"/>
      <c r="PTX1037" s="197"/>
      <c r="PTY1037" s="197"/>
      <c r="PTZ1037" s="197"/>
      <c r="PUA1037" s="197"/>
      <c r="PUB1037" s="197"/>
      <c r="PUC1037" s="197"/>
      <c r="PUD1037" s="197"/>
      <c r="PUE1037" s="197"/>
      <c r="PUF1037" s="197"/>
      <c r="PUG1037" s="197"/>
      <c r="PUH1037" s="197"/>
      <c r="PUI1037" s="197"/>
      <c r="PUJ1037" s="197"/>
      <c r="PUK1037" s="197"/>
      <c r="PUL1037" s="197"/>
      <c r="PUM1037" s="197"/>
      <c r="PUN1037" s="197"/>
      <c r="PUO1037" s="197"/>
      <c r="PUP1037" s="197"/>
      <c r="PUQ1037" s="197"/>
      <c r="PUR1037" s="197"/>
      <c r="PUS1037" s="197"/>
      <c r="PUT1037" s="197"/>
      <c r="PUU1037" s="197"/>
      <c r="PUV1037" s="197"/>
      <c r="PUW1037" s="197"/>
      <c r="PUX1037" s="197"/>
      <c r="PUY1037" s="197"/>
      <c r="PUZ1037" s="197"/>
      <c r="PVA1037" s="197"/>
      <c r="PVB1037" s="197"/>
      <c r="PVC1037" s="197"/>
      <c r="PVD1037" s="197"/>
      <c r="PVE1037" s="197"/>
      <c r="PVF1037" s="197"/>
      <c r="PVG1037" s="197"/>
      <c r="PVH1037" s="197"/>
      <c r="PVI1037" s="197"/>
      <c r="PVJ1037" s="197"/>
      <c r="PVK1037" s="197"/>
      <c r="PVL1037" s="197"/>
      <c r="PVM1037" s="197"/>
      <c r="PVN1037" s="197"/>
      <c r="PVO1037" s="197"/>
      <c r="PVP1037" s="197"/>
      <c r="PVQ1037" s="197"/>
      <c r="PVR1037" s="197"/>
      <c r="PVS1037" s="197"/>
      <c r="PVT1037" s="197"/>
      <c r="PVU1037" s="197"/>
      <c r="PVV1037" s="197"/>
      <c r="PVW1037" s="197"/>
      <c r="PVX1037" s="197"/>
      <c r="PVY1037" s="197"/>
      <c r="PVZ1037" s="197"/>
      <c r="PWA1037" s="197"/>
      <c r="PWB1037" s="197"/>
      <c r="PWC1037" s="197"/>
      <c r="PWD1037" s="197"/>
      <c r="PWE1037" s="197"/>
      <c r="PWF1037" s="197"/>
      <c r="PWG1037" s="197"/>
      <c r="PWH1037" s="197"/>
      <c r="PWI1037" s="197"/>
      <c r="PWJ1037" s="197"/>
      <c r="PWK1037" s="197"/>
      <c r="PWL1037" s="197"/>
      <c r="PWM1037" s="197"/>
      <c r="PWN1037" s="197"/>
      <c r="PWO1037" s="197"/>
      <c r="PWP1037" s="197"/>
      <c r="PWQ1037" s="197"/>
      <c r="PWR1037" s="197"/>
      <c r="PWS1037" s="197"/>
      <c r="PWT1037" s="197"/>
      <c r="PWU1037" s="197"/>
      <c r="PWV1037" s="197"/>
      <c r="PWW1037" s="197"/>
      <c r="PWX1037" s="197"/>
      <c r="PWY1037" s="197"/>
      <c r="PWZ1037" s="197"/>
      <c r="PXA1037" s="197"/>
      <c r="PXB1037" s="197"/>
      <c r="PXC1037" s="197"/>
      <c r="PXD1037" s="197"/>
      <c r="PXE1037" s="197"/>
      <c r="PXF1037" s="197"/>
      <c r="PXG1037" s="197"/>
      <c r="PXH1037" s="197"/>
      <c r="PXI1037" s="197"/>
      <c r="PXJ1037" s="197"/>
      <c r="PXK1037" s="197"/>
      <c r="PXL1037" s="197"/>
      <c r="PXM1037" s="197"/>
      <c r="PXN1037" s="197"/>
      <c r="PXO1037" s="197"/>
      <c r="PXP1037" s="197"/>
      <c r="PXQ1037" s="197"/>
      <c r="PXR1037" s="197"/>
      <c r="PXS1037" s="197"/>
      <c r="PXT1037" s="197"/>
      <c r="PXU1037" s="197"/>
      <c r="PXV1037" s="197"/>
      <c r="PXW1037" s="197"/>
      <c r="PXX1037" s="197"/>
      <c r="PXY1037" s="197"/>
      <c r="PXZ1037" s="197"/>
      <c r="PYA1037" s="197"/>
      <c r="PYB1037" s="197"/>
      <c r="PYC1037" s="197"/>
      <c r="PYD1037" s="197"/>
      <c r="PYE1037" s="197"/>
      <c r="PYF1037" s="197"/>
      <c r="PYG1037" s="197"/>
      <c r="PYH1037" s="197"/>
      <c r="PYI1037" s="197"/>
      <c r="PYJ1037" s="197"/>
      <c r="PYK1037" s="197"/>
      <c r="PYL1037" s="197"/>
      <c r="PYM1037" s="197"/>
      <c r="PYN1037" s="197"/>
      <c r="PYO1037" s="197"/>
      <c r="PYP1037" s="197"/>
      <c r="PYQ1037" s="197"/>
      <c r="PYR1037" s="197"/>
      <c r="PYS1037" s="197"/>
      <c r="PYT1037" s="197"/>
      <c r="PYU1037" s="197"/>
      <c r="PYV1037" s="197"/>
      <c r="PYW1037" s="197"/>
      <c r="PYX1037" s="197"/>
      <c r="PYY1037" s="197"/>
      <c r="PYZ1037" s="197"/>
      <c r="PZA1037" s="197"/>
      <c r="PZB1037" s="197"/>
      <c r="PZC1037" s="197"/>
      <c r="PZD1037" s="197"/>
      <c r="PZE1037" s="197"/>
      <c r="PZF1037" s="197"/>
      <c r="PZG1037" s="197"/>
      <c r="PZH1037" s="197"/>
      <c r="PZI1037" s="197"/>
      <c r="PZJ1037" s="197"/>
      <c r="PZK1037" s="197"/>
      <c r="PZL1037" s="197"/>
      <c r="PZM1037" s="197"/>
      <c r="PZN1037" s="197"/>
      <c r="PZO1037" s="197"/>
      <c r="PZP1037" s="197"/>
      <c r="PZQ1037" s="197"/>
      <c r="PZR1037" s="197"/>
      <c r="PZS1037" s="197"/>
      <c r="PZT1037" s="197"/>
      <c r="PZU1037" s="197"/>
      <c r="PZV1037" s="197"/>
      <c r="PZW1037" s="197"/>
      <c r="PZX1037" s="197"/>
      <c r="PZY1037" s="197"/>
      <c r="PZZ1037" s="197"/>
      <c r="QAA1037" s="197"/>
      <c r="QAB1037" s="197"/>
      <c r="QAC1037" s="197"/>
      <c r="QAD1037" s="197"/>
      <c r="QAE1037" s="197"/>
      <c r="QAF1037" s="197"/>
      <c r="QAG1037" s="197"/>
      <c r="QAH1037" s="197"/>
      <c r="QAI1037" s="197"/>
      <c r="QAJ1037" s="197"/>
      <c r="QAK1037" s="197"/>
      <c r="QAL1037" s="197"/>
      <c r="QAM1037" s="197"/>
      <c r="QAN1037" s="197"/>
      <c r="QAO1037" s="197"/>
      <c r="QAP1037" s="197"/>
      <c r="QAQ1037" s="197"/>
      <c r="QAR1037" s="197"/>
      <c r="QAS1037" s="197"/>
      <c r="QAT1037" s="197"/>
      <c r="QAU1037" s="197"/>
      <c r="QAV1037" s="197"/>
      <c r="QAW1037" s="197"/>
      <c r="QAX1037" s="197"/>
      <c r="QAY1037" s="197"/>
      <c r="QAZ1037" s="197"/>
      <c r="QBA1037" s="197"/>
      <c r="QBB1037" s="197"/>
      <c r="QBC1037" s="197"/>
      <c r="QBD1037" s="197"/>
      <c r="QBE1037" s="197"/>
      <c r="QBF1037" s="197"/>
      <c r="QBG1037" s="197"/>
      <c r="QBH1037" s="197"/>
      <c r="QBI1037" s="197"/>
      <c r="QBJ1037" s="197"/>
      <c r="QBK1037" s="197"/>
      <c r="QBL1037" s="197"/>
      <c r="QBM1037" s="197"/>
      <c r="QBN1037" s="197"/>
      <c r="QBO1037" s="197"/>
      <c r="QBP1037" s="197"/>
      <c r="QBQ1037" s="197"/>
      <c r="QBR1037" s="197"/>
      <c r="QBS1037" s="197"/>
      <c r="QBT1037" s="197"/>
      <c r="QBU1037" s="197"/>
      <c r="QBV1037" s="197"/>
      <c r="QBW1037" s="197"/>
      <c r="QBX1037" s="197"/>
      <c r="QBY1037" s="197"/>
      <c r="QBZ1037" s="197"/>
      <c r="QCA1037" s="197"/>
      <c r="QCB1037" s="197"/>
      <c r="QCC1037" s="197"/>
      <c r="QCD1037" s="197"/>
      <c r="QCE1037" s="197"/>
      <c r="QCF1037" s="197"/>
      <c r="QCG1037" s="197"/>
      <c r="QCH1037" s="197"/>
      <c r="QCI1037" s="197"/>
      <c r="QCJ1037" s="197"/>
      <c r="QCK1037" s="197"/>
      <c r="QCL1037" s="197"/>
      <c r="QCM1037" s="197"/>
      <c r="QCN1037" s="197"/>
      <c r="QCO1037" s="197"/>
      <c r="QCP1037" s="197"/>
      <c r="QCQ1037" s="197"/>
      <c r="QCR1037" s="197"/>
      <c r="QCS1037" s="197"/>
      <c r="QCT1037" s="197"/>
      <c r="QCU1037" s="197"/>
      <c r="QCV1037" s="197"/>
      <c r="QCW1037" s="197"/>
      <c r="QCX1037" s="197"/>
      <c r="QCY1037" s="197"/>
      <c r="QCZ1037" s="197"/>
      <c r="QDA1037" s="197"/>
      <c r="QDB1037" s="197"/>
      <c r="QDC1037" s="197"/>
      <c r="QDD1037" s="197"/>
      <c r="QDE1037" s="197"/>
      <c r="QDF1037" s="197"/>
      <c r="QDG1037" s="197"/>
      <c r="QDH1037" s="197"/>
      <c r="QDI1037" s="197"/>
      <c r="QDJ1037" s="197"/>
      <c r="QDK1037" s="197"/>
      <c r="QDL1037" s="197"/>
      <c r="QDM1037" s="197"/>
      <c r="QDN1037" s="197"/>
      <c r="QDO1037" s="197"/>
      <c r="QDP1037" s="197"/>
      <c r="QDQ1037" s="197"/>
      <c r="QDR1037" s="197"/>
      <c r="QDS1037" s="197"/>
      <c r="QDT1037" s="197"/>
      <c r="QDU1037" s="197"/>
      <c r="QDV1037" s="197"/>
      <c r="QDW1037" s="197"/>
      <c r="QDX1037" s="197"/>
      <c r="QDY1037" s="197"/>
      <c r="QDZ1037" s="197"/>
      <c r="QEA1037" s="197"/>
      <c r="QEB1037" s="197"/>
      <c r="QEC1037" s="197"/>
      <c r="QED1037" s="197"/>
      <c r="QEE1037" s="197"/>
      <c r="QEF1037" s="197"/>
      <c r="QEG1037" s="197"/>
      <c r="QEH1037" s="197"/>
      <c r="QEI1037" s="197"/>
      <c r="QEJ1037" s="197"/>
      <c r="QEK1037" s="197"/>
      <c r="QEL1037" s="197"/>
      <c r="QEM1037" s="197"/>
      <c r="QEN1037" s="197"/>
      <c r="QEO1037" s="197"/>
      <c r="QEP1037" s="197"/>
      <c r="QEQ1037" s="197"/>
      <c r="QER1037" s="197"/>
      <c r="QES1037" s="197"/>
      <c r="QET1037" s="197"/>
      <c r="QEU1037" s="197"/>
      <c r="QEV1037" s="197"/>
      <c r="QEW1037" s="197"/>
      <c r="QEX1037" s="197"/>
      <c r="QEY1037" s="197"/>
      <c r="QEZ1037" s="197"/>
      <c r="QFA1037" s="197"/>
      <c r="QFB1037" s="197"/>
      <c r="QFC1037" s="197"/>
      <c r="QFD1037" s="197"/>
      <c r="QFE1037" s="197"/>
      <c r="QFF1037" s="197"/>
      <c r="QFG1037" s="197"/>
      <c r="QFH1037" s="197"/>
      <c r="QFI1037" s="197"/>
      <c r="QFJ1037" s="197"/>
      <c r="QFK1037" s="197"/>
      <c r="QFL1037" s="197"/>
      <c r="QFM1037" s="197"/>
      <c r="QFN1037" s="197"/>
      <c r="QFO1037" s="197"/>
      <c r="QFP1037" s="197"/>
      <c r="QFQ1037" s="197"/>
      <c r="QFR1037" s="197"/>
      <c r="QFS1037" s="197"/>
      <c r="QFT1037" s="197"/>
      <c r="QFU1037" s="197"/>
      <c r="QFV1037" s="197"/>
      <c r="QFW1037" s="197"/>
      <c r="QFX1037" s="197"/>
      <c r="QFY1037" s="197"/>
      <c r="QFZ1037" s="197"/>
      <c r="QGA1037" s="197"/>
      <c r="QGB1037" s="197"/>
      <c r="QGC1037" s="197"/>
      <c r="QGD1037" s="197"/>
      <c r="QGE1037" s="197"/>
      <c r="QGF1037" s="197"/>
      <c r="QGG1037" s="197"/>
      <c r="QGH1037" s="197"/>
      <c r="QGI1037" s="197"/>
      <c r="QGJ1037" s="197"/>
      <c r="QGK1037" s="197"/>
      <c r="QGL1037" s="197"/>
      <c r="QGM1037" s="197"/>
      <c r="QGN1037" s="197"/>
      <c r="QGO1037" s="197"/>
      <c r="QGP1037" s="197"/>
      <c r="QGQ1037" s="197"/>
      <c r="QGR1037" s="197"/>
      <c r="QGS1037" s="197"/>
      <c r="QGT1037" s="197"/>
      <c r="QGU1037" s="197"/>
      <c r="QGV1037" s="197"/>
      <c r="QGW1037" s="197"/>
      <c r="QGX1037" s="197"/>
      <c r="QGY1037" s="197"/>
      <c r="QGZ1037" s="197"/>
      <c r="QHA1037" s="197"/>
      <c r="QHB1037" s="197"/>
      <c r="QHC1037" s="197"/>
      <c r="QHD1037" s="197"/>
      <c r="QHE1037" s="197"/>
      <c r="QHF1037" s="197"/>
      <c r="QHG1037" s="197"/>
      <c r="QHH1037" s="197"/>
      <c r="QHI1037" s="197"/>
      <c r="QHJ1037" s="197"/>
      <c r="QHK1037" s="197"/>
      <c r="QHL1037" s="197"/>
      <c r="QHM1037" s="197"/>
      <c r="QHN1037" s="197"/>
      <c r="QHO1037" s="197"/>
      <c r="QHP1037" s="197"/>
      <c r="QHQ1037" s="197"/>
      <c r="QHR1037" s="197"/>
      <c r="QHS1037" s="197"/>
      <c r="QHT1037" s="197"/>
      <c r="QHU1037" s="197"/>
      <c r="QHV1037" s="197"/>
      <c r="QHW1037" s="197"/>
      <c r="QHX1037" s="197"/>
      <c r="QHY1037" s="197"/>
      <c r="QHZ1037" s="197"/>
      <c r="QIA1037" s="197"/>
      <c r="QIB1037" s="197"/>
      <c r="QIC1037" s="197"/>
      <c r="QID1037" s="197"/>
      <c r="QIE1037" s="197"/>
      <c r="QIF1037" s="197"/>
      <c r="QIG1037" s="197"/>
      <c r="QIH1037" s="197"/>
      <c r="QII1037" s="197"/>
      <c r="QIJ1037" s="197"/>
      <c r="QIK1037" s="197"/>
      <c r="QIL1037" s="197"/>
      <c r="QIM1037" s="197"/>
      <c r="QIN1037" s="197"/>
      <c r="QIO1037" s="197"/>
      <c r="QIP1037" s="197"/>
      <c r="QIQ1037" s="197"/>
      <c r="QIR1037" s="197"/>
      <c r="QIS1037" s="197"/>
      <c r="QIT1037" s="197"/>
      <c r="QIU1037" s="197"/>
      <c r="QIV1037" s="197"/>
      <c r="QIW1037" s="197"/>
      <c r="QIX1037" s="197"/>
      <c r="QIY1037" s="197"/>
      <c r="QIZ1037" s="197"/>
      <c r="QJA1037" s="197"/>
      <c r="QJB1037" s="197"/>
      <c r="QJC1037" s="197"/>
      <c r="QJD1037" s="197"/>
      <c r="QJE1037" s="197"/>
      <c r="QJF1037" s="197"/>
      <c r="QJG1037" s="197"/>
      <c r="QJH1037" s="197"/>
      <c r="QJI1037" s="197"/>
      <c r="QJJ1037" s="197"/>
      <c r="QJK1037" s="197"/>
      <c r="QJL1037" s="197"/>
      <c r="QJM1037" s="197"/>
      <c r="QJN1037" s="197"/>
      <c r="QJO1037" s="197"/>
      <c r="QJP1037" s="197"/>
      <c r="QJQ1037" s="197"/>
      <c r="QJR1037" s="197"/>
      <c r="QJS1037" s="197"/>
      <c r="QJT1037" s="197"/>
      <c r="QJU1037" s="197"/>
      <c r="QJV1037" s="197"/>
      <c r="QJW1037" s="197"/>
      <c r="QJX1037" s="197"/>
      <c r="QJY1037" s="197"/>
      <c r="QJZ1037" s="197"/>
      <c r="QKA1037" s="197"/>
      <c r="QKB1037" s="197"/>
      <c r="QKC1037" s="197"/>
      <c r="QKD1037" s="197"/>
      <c r="QKE1037" s="197"/>
      <c r="QKF1037" s="197"/>
      <c r="QKG1037" s="197"/>
      <c r="QKH1037" s="197"/>
      <c r="QKI1037" s="197"/>
      <c r="QKJ1037" s="197"/>
      <c r="QKK1037" s="197"/>
      <c r="QKL1037" s="197"/>
      <c r="QKM1037" s="197"/>
      <c r="QKN1037" s="197"/>
      <c r="QKO1037" s="197"/>
      <c r="QKP1037" s="197"/>
      <c r="QKQ1037" s="197"/>
      <c r="QKR1037" s="197"/>
      <c r="QKS1037" s="197"/>
      <c r="QKT1037" s="197"/>
      <c r="QKU1037" s="197"/>
      <c r="QKV1037" s="197"/>
      <c r="QKW1037" s="197"/>
      <c r="QKX1037" s="197"/>
      <c r="QKY1037" s="197"/>
      <c r="QKZ1037" s="197"/>
      <c r="QLA1037" s="197"/>
      <c r="QLB1037" s="197"/>
      <c r="QLC1037" s="197"/>
      <c r="QLD1037" s="197"/>
      <c r="QLE1037" s="197"/>
      <c r="QLF1037" s="197"/>
      <c r="QLG1037" s="197"/>
      <c r="QLH1037" s="197"/>
      <c r="QLI1037" s="197"/>
      <c r="QLJ1037" s="197"/>
      <c r="QLK1037" s="197"/>
      <c r="QLL1037" s="197"/>
      <c r="QLM1037" s="197"/>
      <c r="QLN1037" s="197"/>
      <c r="QLO1037" s="197"/>
      <c r="QLP1037" s="197"/>
      <c r="QLQ1037" s="197"/>
      <c r="QLR1037" s="197"/>
      <c r="QLS1037" s="197"/>
      <c r="QLT1037" s="197"/>
      <c r="QLU1037" s="197"/>
      <c r="QLV1037" s="197"/>
      <c r="QLW1037" s="197"/>
      <c r="QLX1037" s="197"/>
      <c r="QLY1037" s="197"/>
      <c r="QLZ1037" s="197"/>
      <c r="QMA1037" s="197"/>
      <c r="QMB1037" s="197"/>
      <c r="QMC1037" s="197"/>
      <c r="QMD1037" s="197"/>
      <c r="QME1037" s="197"/>
      <c r="QMF1037" s="197"/>
      <c r="QMG1037" s="197"/>
      <c r="QMH1037" s="197"/>
      <c r="QMI1037" s="197"/>
      <c r="QMJ1037" s="197"/>
      <c r="QMK1037" s="197"/>
      <c r="QML1037" s="197"/>
      <c r="QMM1037" s="197"/>
      <c r="QMN1037" s="197"/>
      <c r="QMO1037" s="197"/>
      <c r="QMP1037" s="197"/>
      <c r="QMQ1037" s="197"/>
      <c r="QMR1037" s="197"/>
      <c r="QMS1037" s="197"/>
      <c r="QMT1037" s="197"/>
      <c r="QMU1037" s="197"/>
      <c r="QMV1037" s="197"/>
      <c r="QMW1037" s="197"/>
      <c r="QMX1037" s="197"/>
      <c r="QMY1037" s="197"/>
      <c r="QMZ1037" s="197"/>
      <c r="QNA1037" s="197"/>
      <c r="QNB1037" s="197"/>
      <c r="QNC1037" s="197"/>
      <c r="QND1037" s="197"/>
      <c r="QNE1037" s="197"/>
      <c r="QNF1037" s="197"/>
      <c r="QNG1037" s="197"/>
      <c r="QNH1037" s="197"/>
      <c r="QNI1037" s="197"/>
      <c r="QNJ1037" s="197"/>
      <c r="QNK1037" s="197"/>
      <c r="QNL1037" s="197"/>
      <c r="QNM1037" s="197"/>
      <c r="QNN1037" s="197"/>
      <c r="QNO1037" s="197"/>
      <c r="QNP1037" s="197"/>
      <c r="QNQ1037" s="197"/>
      <c r="QNR1037" s="197"/>
      <c r="QNS1037" s="197"/>
      <c r="QNT1037" s="197"/>
      <c r="QNU1037" s="197"/>
      <c r="QNV1037" s="197"/>
      <c r="QNW1037" s="197"/>
      <c r="QNX1037" s="197"/>
      <c r="QNY1037" s="197"/>
      <c r="QNZ1037" s="197"/>
      <c r="QOA1037" s="197"/>
      <c r="QOB1037" s="197"/>
      <c r="QOC1037" s="197"/>
      <c r="QOD1037" s="197"/>
      <c r="QOE1037" s="197"/>
      <c r="QOF1037" s="197"/>
      <c r="QOG1037" s="197"/>
      <c r="QOH1037" s="197"/>
      <c r="QOI1037" s="197"/>
      <c r="QOJ1037" s="197"/>
      <c r="QOK1037" s="197"/>
      <c r="QOL1037" s="197"/>
      <c r="QOM1037" s="197"/>
      <c r="QON1037" s="197"/>
      <c r="QOO1037" s="197"/>
      <c r="QOP1037" s="197"/>
      <c r="QOQ1037" s="197"/>
      <c r="QOR1037" s="197"/>
      <c r="QOS1037" s="197"/>
      <c r="QOT1037" s="197"/>
      <c r="QOU1037" s="197"/>
      <c r="QOV1037" s="197"/>
      <c r="QOW1037" s="197"/>
      <c r="QOX1037" s="197"/>
      <c r="QOY1037" s="197"/>
      <c r="QOZ1037" s="197"/>
      <c r="QPA1037" s="197"/>
      <c r="QPB1037" s="197"/>
      <c r="QPC1037" s="197"/>
      <c r="QPD1037" s="197"/>
      <c r="QPE1037" s="197"/>
      <c r="QPF1037" s="197"/>
      <c r="QPG1037" s="197"/>
      <c r="QPH1037" s="197"/>
      <c r="QPI1037" s="197"/>
      <c r="QPJ1037" s="197"/>
      <c r="QPK1037" s="197"/>
      <c r="QPL1037" s="197"/>
      <c r="QPM1037" s="197"/>
      <c r="QPN1037" s="197"/>
      <c r="QPO1037" s="197"/>
      <c r="QPP1037" s="197"/>
      <c r="QPQ1037" s="197"/>
      <c r="QPR1037" s="197"/>
      <c r="QPS1037" s="197"/>
      <c r="QPT1037" s="197"/>
      <c r="QPU1037" s="197"/>
      <c r="QPV1037" s="197"/>
      <c r="QPW1037" s="197"/>
      <c r="QPX1037" s="197"/>
      <c r="QPY1037" s="197"/>
      <c r="QPZ1037" s="197"/>
      <c r="QQA1037" s="197"/>
      <c r="QQB1037" s="197"/>
      <c r="QQC1037" s="197"/>
      <c r="QQD1037" s="197"/>
      <c r="QQE1037" s="197"/>
      <c r="QQF1037" s="197"/>
      <c r="QQG1037" s="197"/>
      <c r="QQH1037" s="197"/>
      <c r="QQI1037" s="197"/>
      <c r="QQJ1037" s="197"/>
      <c r="QQK1037" s="197"/>
      <c r="QQL1037" s="197"/>
      <c r="QQM1037" s="197"/>
      <c r="QQN1037" s="197"/>
      <c r="QQO1037" s="197"/>
      <c r="QQP1037" s="197"/>
      <c r="QQQ1037" s="197"/>
      <c r="QQR1037" s="197"/>
      <c r="QQS1037" s="197"/>
      <c r="QQT1037" s="197"/>
      <c r="QQU1037" s="197"/>
      <c r="QQV1037" s="197"/>
      <c r="QQW1037" s="197"/>
      <c r="QQX1037" s="197"/>
      <c r="QQY1037" s="197"/>
      <c r="QQZ1037" s="197"/>
      <c r="QRA1037" s="197"/>
      <c r="QRB1037" s="197"/>
      <c r="QRC1037" s="197"/>
      <c r="QRD1037" s="197"/>
      <c r="QRE1037" s="197"/>
      <c r="QRF1037" s="197"/>
      <c r="QRG1037" s="197"/>
      <c r="QRH1037" s="197"/>
      <c r="QRI1037" s="197"/>
      <c r="QRJ1037" s="197"/>
      <c r="QRK1037" s="197"/>
      <c r="QRL1037" s="197"/>
      <c r="QRM1037" s="197"/>
      <c r="QRN1037" s="197"/>
      <c r="QRO1037" s="197"/>
      <c r="QRP1037" s="197"/>
      <c r="QRQ1037" s="197"/>
      <c r="QRR1037" s="197"/>
      <c r="QRS1037" s="197"/>
      <c r="QRT1037" s="197"/>
      <c r="QRU1037" s="197"/>
      <c r="QRV1037" s="197"/>
      <c r="QRW1037" s="197"/>
      <c r="QRX1037" s="197"/>
      <c r="QRY1037" s="197"/>
      <c r="QRZ1037" s="197"/>
      <c r="QSA1037" s="197"/>
      <c r="QSB1037" s="197"/>
      <c r="QSC1037" s="197"/>
      <c r="QSD1037" s="197"/>
      <c r="QSE1037" s="197"/>
      <c r="QSF1037" s="197"/>
      <c r="QSG1037" s="197"/>
      <c r="QSH1037" s="197"/>
      <c r="QSI1037" s="197"/>
      <c r="QSJ1037" s="197"/>
      <c r="QSK1037" s="197"/>
      <c r="QSL1037" s="197"/>
      <c r="QSM1037" s="197"/>
      <c r="QSN1037" s="197"/>
      <c r="QSO1037" s="197"/>
      <c r="QSP1037" s="197"/>
      <c r="QSQ1037" s="197"/>
      <c r="QSR1037" s="197"/>
      <c r="QSS1037" s="197"/>
      <c r="QST1037" s="197"/>
      <c r="QSU1037" s="197"/>
      <c r="QSV1037" s="197"/>
      <c r="QSW1037" s="197"/>
      <c r="QSX1037" s="197"/>
      <c r="QSY1037" s="197"/>
      <c r="QSZ1037" s="197"/>
      <c r="QTA1037" s="197"/>
      <c r="QTB1037" s="197"/>
      <c r="QTC1037" s="197"/>
      <c r="QTD1037" s="197"/>
      <c r="QTE1037" s="197"/>
      <c r="QTF1037" s="197"/>
      <c r="QTG1037" s="197"/>
      <c r="QTH1037" s="197"/>
      <c r="QTI1037" s="197"/>
      <c r="QTJ1037" s="197"/>
      <c r="QTK1037" s="197"/>
      <c r="QTL1037" s="197"/>
      <c r="QTM1037" s="197"/>
      <c r="QTN1037" s="197"/>
      <c r="QTO1037" s="197"/>
      <c r="QTP1037" s="197"/>
      <c r="QTQ1037" s="197"/>
      <c r="QTR1037" s="197"/>
      <c r="QTS1037" s="197"/>
      <c r="QTT1037" s="197"/>
      <c r="QTU1037" s="197"/>
      <c r="QTV1037" s="197"/>
      <c r="QTW1037" s="197"/>
      <c r="QTX1037" s="197"/>
      <c r="QTY1037" s="197"/>
      <c r="QTZ1037" s="197"/>
      <c r="QUA1037" s="197"/>
      <c r="QUB1037" s="197"/>
      <c r="QUC1037" s="197"/>
      <c r="QUD1037" s="197"/>
      <c r="QUE1037" s="197"/>
      <c r="QUF1037" s="197"/>
      <c r="QUG1037" s="197"/>
      <c r="QUH1037" s="197"/>
      <c r="QUI1037" s="197"/>
      <c r="QUJ1037" s="197"/>
      <c r="QUK1037" s="197"/>
      <c r="QUL1037" s="197"/>
      <c r="QUM1037" s="197"/>
      <c r="QUN1037" s="197"/>
      <c r="QUO1037" s="197"/>
      <c r="QUP1037" s="197"/>
      <c r="QUQ1037" s="197"/>
      <c r="QUR1037" s="197"/>
      <c r="QUS1037" s="197"/>
      <c r="QUT1037" s="197"/>
      <c r="QUU1037" s="197"/>
      <c r="QUV1037" s="197"/>
      <c r="QUW1037" s="197"/>
      <c r="QUX1037" s="197"/>
      <c r="QUY1037" s="197"/>
      <c r="QUZ1037" s="197"/>
      <c r="QVA1037" s="197"/>
      <c r="QVB1037" s="197"/>
      <c r="QVC1037" s="197"/>
      <c r="QVD1037" s="197"/>
      <c r="QVE1037" s="197"/>
      <c r="QVF1037" s="197"/>
      <c r="QVG1037" s="197"/>
      <c r="QVH1037" s="197"/>
      <c r="QVI1037" s="197"/>
      <c r="QVJ1037" s="197"/>
      <c r="QVK1037" s="197"/>
      <c r="QVL1037" s="197"/>
      <c r="QVM1037" s="197"/>
      <c r="QVN1037" s="197"/>
      <c r="QVO1037" s="197"/>
      <c r="QVP1037" s="197"/>
      <c r="QVQ1037" s="197"/>
      <c r="QVR1037" s="197"/>
      <c r="QVS1037" s="197"/>
      <c r="QVT1037" s="197"/>
      <c r="QVU1037" s="197"/>
      <c r="QVV1037" s="197"/>
      <c r="QVW1037" s="197"/>
      <c r="QVX1037" s="197"/>
      <c r="QVY1037" s="197"/>
      <c r="QVZ1037" s="197"/>
      <c r="QWA1037" s="197"/>
      <c r="QWB1037" s="197"/>
      <c r="QWC1037" s="197"/>
      <c r="QWD1037" s="197"/>
      <c r="QWE1037" s="197"/>
      <c r="QWF1037" s="197"/>
      <c r="QWG1037" s="197"/>
      <c r="QWH1037" s="197"/>
      <c r="QWI1037" s="197"/>
      <c r="QWJ1037" s="197"/>
      <c r="QWK1037" s="197"/>
      <c r="QWL1037" s="197"/>
      <c r="QWM1037" s="197"/>
      <c r="QWN1037" s="197"/>
      <c r="QWO1037" s="197"/>
      <c r="QWP1037" s="197"/>
      <c r="QWQ1037" s="197"/>
      <c r="QWR1037" s="197"/>
      <c r="QWS1037" s="197"/>
      <c r="QWT1037" s="197"/>
      <c r="QWU1037" s="197"/>
      <c r="QWV1037" s="197"/>
      <c r="QWW1037" s="197"/>
      <c r="QWX1037" s="197"/>
      <c r="QWY1037" s="197"/>
      <c r="QWZ1037" s="197"/>
      <c r="QXA1037" s="197"/>
      <c r="QXB1037" s="197"/>
      <c r="QXC1037" s="197"/>
      <c r="QXD1037" s="197"/>
      <c r="QXE1037" s="197"/>
      <c r="QXF1037" s="197"/>
      <c r="QXG1037" s="197"/>
      <c r="QXH1037" s="197"/>
      <c r="QXI1037" s="197"/>
      <c r="QXJ1037" s="197"/>
      <c r="QXK1037" s="197"/>
      <c r="QXL1037" s="197"/>
      <c r="QXM1037" s="197"/>
      <c r="QXN1037" s="197"/>
      <c r="QXO1037" s="197"/>
      <c r="QXP1037" s="197"/>
      <c r="QXQ1037" s="197"/>
      <c r="QXR1037" s="197"/>
      <c r="QXS1037" s="197"/>
      <c r="QXT1037" s="197"/>
      <c r="QXU1037" s="197"/>
      <c r="QXV1037" s="197"/>
      <c r="QXW1037" s="197"/>
      <c r="QXX1037" s="197"/>
      <c r="QXY1037" s="197"/>
      <c r="QXZ1037" s="197"/>
      <c r="QYA1037" s="197"/>
      <c r="QYB1037" s="197"/>
      <c r="QYC1037" s="197"/>
      <c r="QYD1037" s="197"/>
      <c r="QYE1037" s="197"/>
      <c r="QYF1037" s="197"/>
      <c r="QYG1037" s="197"/>
      <c r="QYH1037" s="197"/>
      <c r="QYI1037" s="197"/>
      <c r="QYJ1037" s="197"/>
      <c r="QYK1037" s="197"/>
      <c r="QYL1037" s="197"/>
      <c r="QYM1037" s="197"/>
      <c r="QYN1037" s="197"/>
      <c r="QYO1037" s="197"/>
      <c r="QYP1037" s="197"/>
      <c r="QYQ1037" s="197"/>
      <c r="QYR1037" s="197"/>
      <c r="QYS1037" s="197"/>
      <c r="QYT1037" s="197"/>
      <c r="QYU1037" s="197"/>
      <c r="QYV1037" s="197"/>
      <c r="QYW1037" s="197"/>
      <c r="QYX1037" s="197"/>
      <c r="QYY1037" s="197"/>
      <c r="QYZ1037" s="197"/>
      <c r="QZA1037" s="197"/>
      <c r="QZB1037" s="197"/>
      <c r="QZC1037" s="197"/>
      <c r="QZD1037" s="197"/>
      <c r="QZE1037" s="197"/>
      <c r="QZF1037" s="197"/>
      <c r="QZG1037" s="197"/>
      <c r="QZH1037" s="197"/>
      <c r="QZI1037" s="197"/>
      <c r="QZJ1037" s="197"/>
      <c r="QZK1037" s="197"/>
      <c r="QZL1037" s="197"/>
      <c r="QZM1037" s="197"/>
      <c r="QZN1037" s="197"/>
      <c r="QZO1037" s="197"/>
      <c r="QZP1037" s="197"/>
      <c r="QZQ1037" s="197"/>
      <c r="QZR1037" s="197"/>
      <c r="QZS1037" s="197"/>
      <c r="QZT1037" s="197"/>
      <c r="QZU1037" s="197"/>
      <c r="QZV1037" s="197"/>
      <c r="QZW1037" s="197"/>
      <c r="QZX1037" s="197"/>
      <c r="QZY1037" s="197"/>
      <c r="QZZ1037" s="197"/>
      <c r="RAA1037" s="197"/>
      <c r="RAB1037" s="197"/>
      <c r="RAC1037" s="197"/>
      <c r="RAD1037" s="197"/>
      <c r="RAE1037" s="197"/>
      <c r="RAF1037" s="197"/>
      <c r="RAG1037" s="197"/>
      <c r="RAH1037" s="197"/>
      <c r="RAI1037" s="197"/>
      <c r="RAJ1037" s="197"/>
      <c r="RAK1037" s="197"/>
      <c r="RAL1037" s="197"/>
      <c r="RAM1037" s="197"/>
      <c r="RAN1037" s="197"/>
      <c r="RAO1037" s="197"/>
      <c r="RAP1037" s="197"/>
      <c r="RAQ1037" s="197"/>
      <c r="RAR1037" s="197"/>
      <c r="RAS1037" s="197"/>
      <c r="RAT1037" s="197"/>
      <c r="RAU1037" s="197"/>
      <c r="RAV1037" s="197"/>
      <c r="RAW1037" s="197"/>
      <c r="RAX1037" s="197"/>
      <c r="RAY1037" s="197"/>
      <c r="RAZ1037" s="197"/>
      <c r="RBA1037" s="197"/>
      <c r="RBB1037" s="197"/>
      <c r="RBC1037" s="197"/>
      <c r="RBD1037" s="197"/>
      <c r="RBE1037" s="197"/>
      <c r="RBF1037" s="197"/>
      <c r="RBG1037" s="197"/>
      <c r="RBH1037" s="197"/>
      <c r="RBI1037" s="197"/>
      <c r="RBJ1037" s="197"/>
      <c r="RBK1037" s="197"/>
      <c r="RBL1037" s="197"/>
      <c r="RBM1037" s="197"/>
      <c r="RBN1037" s="197"/>
      <c r="RBO1037" s="197"/>
      <c r="RBP1037" s="197"/>
      <c r="RBQ1037" s="197"/>
      <c r="RBR1037" s="197"/>
      <c r="RBS1037" s="197"/>
      <c r="RBT1037" s="197"/>
      <c r="RBU1037" s="197"/>
      <c r="RBV1037" s="197"/>
      <c r="RBW1037" s="197"/>
      <c r="RBX1037" s="197"/>
      <c r="RBY1037" s="197"/>
      <c r="RBZ1037" s="197"/>
      <c r="RCA1037" s="197"/>
      <c r="RCB1037" s="197"/>
      <c r="RCC1037" s="197"/>
      <c r="RCD1037" s="197"/>
      <c r="RCE1037" s="197"/>
      <c r="RCF1037" s="197"/>
      <c r="RCG1037" s="197"/>
      <c r="RCH1037" s="197"/>
      <c r="RCI1037" s="197"/>
      <c r="RCJ1037" s="197"/>
      <c r="RCK1037" s="197"/>
      <c r="RCL1037" s="197"/>
      <c r="RCM1037" s="197"/>
      <c r="RCN1037" s="197"/>
      <c r="RCO1037" s="197"/>
      <c r="RCP1037" s="197"/>
      <c r="RCQ1037" s="197"/>
      <c r="RCR1037" s="197"/>
      <c r="RCS1037" s="197"/>
      <c r="RCT1037" s="197"/>
      <c r="RCU1037" s="197"/>
      <c r="RCV1037" s="197"/>
      <c r="RCW1037" s="197"/>
      <c r="RCX1037" s="197"/>
      <c r="RCY1037" s="197"/>
      <c r="RCZ1037" s="197"/>
      <c r="RDA1037" s="197"/>
      <c r="RDB1037" s="197"/>
      <c r="RDC1037" s="197"/>
      <c r="RDD1037" s="197"/>
      <c r="RDE1037" s="197"/>
      <c r="RDF1037" s="197"/>
      <c r="RDG1037" s="197"/>
      <c r="RDH1037" s="197"/>
      <c r="RDI1037" s="197"/>
      <c r="RDJ1037" s="197"/>
      <c r="RDK1037" s="197"/>
      <c r="RDL1037" s="197"/>
      <c r="RDM1037" s="197"/>
      <c r="RDN1037" s="197"/>
      <c r="RDO1037" s="197"/>
      <c r="RDP1037" s="197"/>
      <c r="RDQ1037" s="197"/>
      <c r="RDR1037" s="197"/>
      <c r="RDS1037" s="197"/>
      <c r="RDT1037" s="197"/>
      <c r="RDU1037" s="197"/>
      <c r="RDV1037" s="197"/>
      <c r="RDW1037" s="197"/>
      <c r="RDX1037" s="197"/>
      <c r="RDY1037" s="197"/>
      <c r="RDZ1037" s="197"/>
      <c r="REA1037" s="197"/>
      <c r="REB1037" s="197"/>
      <c r="REC1037" s="197"/>
      <c r="RED1037" s="197"/>
      <c r="REE1037" s="197"/>
      <c r="REF1037" s="197"/>
      <c r="REG1037" s="197"/>
      <c r="REH1037" s="197"/>
      <c r="REI1037" s="197"/>
      <c r="REJ1037" s="197"/>
      <c r="REK1037" s="197"/>
      <c r="REL1037" s="197"/>
      <c r="REM1037" s="197"/>
      <c r="REN1037" s="197"/>
      <c r="REO1037" s="197"/>
      <c r="REP1037" s="197"/>
      <c r="REQ1037" s="197"/>
      <c r="RER1037" s="197"/>
      <c r="RES1037" s="197"/>
      <c r="RET1037" s="197"/>
      <c r="REU1037" s="197"/>
      <c r="REV1037" s="197"/>
      <c r="REW1037" s="197"/>
      <c r="REX1037" s="197"/>
      <c r="REY1037" s="197"/>
      <c r="REZ1037" s="197"/>
      <c r="RFA1037" s="197"/>
      <c r="RFB1037" s="197"/>
      <c r="RFC1037" s="197"/>
      <c r="RFD1037" s="197"/>
      <c r="RFE1037" s="197"/>
      <c r="RFF1037" s="197"/>
      <c r="RFG1037" s="197"/>
      <c r="RFH1037" s="197"/>
      <c r="RFI1037" s="197"/>
      <c r="RFJ1037" s="197"/>
      <c r="RFK1037" s="197"/>
      <c r="RFL1037" s="197"/>
      <c r="RFM1037" s="197"/>
      <c r="RFN1037" s="197"/>
      <c r="RFO1037" s="197"/>
      <c r="RFP1037" s="197"/>
      <c r="RFQ1037" s="197"/>
      <c r="RFR1037" s="197"/>
      <c r="RFS1037" s="197"/>
      <c r="RFT1037" s="197"/>
      <c r="RFU1037" s="197"/>
      <c r="RFV1037" s="197"/>
      <c r="RFW1037" s="197"/>
      <c r="RFX1037" s="197"/>
      <c r="RFY1037" s="197"/>
      <c r="RFZ1037" s="197"/>
      <c r="RGA1037" s="197"/>
      <c r="RGB1037" s="197"/>
      <c r="RGC1037" s="197"/>
      <c r="RGD1037" s="197"/>
      <c r="RGE1037" s="197"/>
      <c r="RGF1037" s="197"/>
      <c r="RGG1037" s="197"/>
      <c r="RGH1037" s="197"/>
      <c r="RGI1037" s="197"/>
      <c r="RGJ1037" s="197"/>
      <c r="RGK1037" s="197"/>
      <c r="RGL1037" s="197"/>
      <c r="RGM1037" s="197"/>
      <c r="RGN1037" s="197"/>
      <c r="RGO1037" s="197"/>
      <c r="RGP1037" s="197"/>
      <c r="RGQ1037" s="197"/>
      <c r="RGR1037" s="197"/>
      <c r="RGS1037" s="197"/>
      <c r="RGT1037" s="197"/>
      <c r="RGU1037" s="197"/>
      <c r="RGV1037" s="197"/>
      <c r="RGW1037" s="197"/>
      <c r="RGX1037" s="197"/>
      <c r="RGY1037" s="197"/>
      <c r="RGZ1037" s="197"/>
      <c r="RHA1037" s="197"/>
      <c r="RHB1037" s="197"/>
      <c r="RHC1037" s="197"/>
      <c r="RHD1037" s="197"/>
      <c r="RHE1037" s="197"/>
      <c r="RHF1037" s="197"/>
      <c r="RHG1037" s="197"/>
      <c r="RHH1037" s="197"/>
      <c r="RHI1037" s="197"/>
      <c r="RHJ1037" s="197"/>
      <c r="RHK1037" s="197"/>
      <c r="RHL1037" s="197"/>
      <c r="RHM1037" s="197"/>
      <c r="RHN1037" s="197"/>
      <c r="RHO1037" s="197"/>
      <c r="RHP1037" s="197"/>
      <c r="RHQ1037" s="197"/>
      <c r="RHR1037" s="197"/>
      <c r="RHS1037" s="197"/>
      <c r="RHT1037" s="197"/>
      <c r="RHU1037" s="197"/>
      <c r="RHV1037" s="197"/>
      <c r="RHW1037" s="197"/>
      <c r="RHX1037" s="197"/>
      <c r="RHY1037" s="197"/>
      <c r="RHZ1037" s="197"/>
      <c r="RIA1037" s="197"/>
      <c r="RIB1037" s="197"/>
      <c r="RIC1037" s="197"/>
      <c r="RID1037" s="197"/>
      <c r="RIE1037" s="197"/>
      <c r="RIF1037" s="197"/>
      <c r="RIG1037" s="197"/>
      <c r="RIH1037" s="197"/>
      <c r="RII1037" s="197"/>
      <c r="RIJ1037" s="197"/>
      <c r="RIK1037" s="197"/>
      <c r="RIL1037" s="197"/>
      <c r="RIM1037" s="197"/>
      <c r="RIN1037" s="197"/>
      <c r="RIO1037" s="197"/>
      <c r="RIP1037" s="197"/>
      <c r="RIQ1037" s="197"/>
      <c r="RIR1037" s="197"/>
      <c r="RIS1037" s="197"/>
      <c r="RIT1037" s="197"/>
      <c r="RIU1037" s="197"/>
      <c r="RIV1037" s="197"/>
      <c r="RIW1037" s="197"/>
      <c r="RIX1037" s="197"/>
      <c r="RIY1037" s="197"/>
      <c r="RIZ1037" s="197"/>
      <c r="RJA1037" s="197"/>
      <c r="RJB1037" s="197"/>
      <c r="RJC1037" s="197"/>
      <c r="RJD1037" s="197"/>
      <c r="RJE1037" s="197"/>
      <c r="RJF1037" s="197"/>
      <c r="RJG1037" s="197"/>
      <c r="RJH1037" s="197"/>
      <c r="RJI1037" s="197"/>
      <c r="RJJ1037" s="197"/>
      <c r="RJK1037" s="197"/>
      <c r="RJL1037" s="197"/>
      <c r="RJM1037" s="197"/>
      <c r="RJN1037" s="197"/>
      <c r="RJO1037" s="197"/>
      <c r="RJP1037" s="197"/>
      <c r="RJQ1037" s="197"/>
      <c r="RJR1037" s="197"/>
      <c r="RJS1037" s="197"/>
      <c r="RJT1037" s="197"/>
      <c r="RJU1037" s="197"/>
      <c r="RJV1037" s="197"/>
      <c r="RJW1037" s="197"/>
      <c r="RJX1037" s="197"/>
      <c r="RJY1037" s="197"/>
      <c r="RJZ1037" s="197"/>
      <c r="RKA1037" s="197"/>
      <c r="RKB1037" s="197"/>
      <c r="RKC1037" s="197"/>
      <c r="RKD1037" s="197"/>
      <c r="RKE1037" s="197"/>
      <c r="RKF1037" s="197"/>
      <c r="RKG1037" s="197"/>
      <c r="RKH1037" s="197"/>
      <c r="RKI1037" s="197"/>
      <c r="RKJ1037" s="197"/>
      <c r="RKK1037" s="197"/>
      <c r="RKL1037" s="197"/>
      <c r="RKM1037" s="197"/>
      <c r="RKN1037" s="197"/>
      <c r="RKO1037" s="197"/>
      <c r="RKP1037" s="197"/>
      <c r="RKQ1037" s="197"/>
      <c r="RKR1037" s="197"/>
      <c r="RKS1037" s="197"/>
      <c r="RKT1037" s="197"/>
      <c r="RKU1037" s="197"/>
      <c r="RKV1037" s="197"/>
      <c r="RKW1037" s="197"/>
      <c r="RKX1037" s="197"/>
      <c r="RKY1037" s="197"/>
      <c r="RKZ1037" s="197"/>
      <c r="RLA1037" s="197"/>
      <c r="RLB1037" s="197"/>
      <c r="RLC1037" s="197"/>
      <c r="RLD1037" s="197"/>
      <c r="RLE1037" s="197"/>
      <c r="RLF1037" s="197"/>
      <c r="RLG1037" s="197"/>
      <c r="RLH1037" s="197"/>
      <c r="RLI1037" s="197"/>
      <c r="RLJ1037" s="197"/>
      <c r="RLK1037" s="197"/>
      <c r="RLL1037" s="197"/>
      <c r="RLM1037" s="197"/>
      <c r="RLN1037" s="197"/>
      <c r="RLO1037" s="197"/>
      <c r="RLP1037" s="197"/>
      <c r="RLQ1037" s="197"/>
      <c r="RLR1037" s="197"/>
      <c r="RLS1037" s="197"/>
      <c r="RLT1037" s="197"/>
      <c r="RLU1037" s="197"/>
      <c r="RLV1037" s="197"/>
      <c r="RLW1037" s="197"/>
      <c r="RLX1037" s="197"/>
      <c r="RLY1037" s="197"/>
      <c r="RLZ1037" s="197"/>
      <c r="RMA1037" s="197"/>
      <c r="RMB1037" s="197"/>
      <c r="RMC1037" s="197"/>
      <c r="RMD1037" s="197"/>
      <c r="RME1037" s="197"/>
      <c r="RMF1037" s="197"/>
      <c r="RMG1037" s="197"/>
      <c r="RMH1037" s="197"/>
      <c r="RMI1037" s="197"/>
      <c r="RMJ1037" s="197"/>
      <c r="RMK1037" s="197"/>
      <c r="RML1037" s="197"/>
      <c r="RMM1037" s="197"/>
      <c r="RMN1037" s="197"/>
      <c r="RMO1037" s="197"/>
      <c r="RMP1037" s="197"/>
      <c r="RMQ1037" s="197"/>
      <c r="RMR1037" s="197"/>
      <c r="RMS1037" s="197"/>
      <c r="RMT1037" s="197"/>
      <c r="RMU1037" s="197"/>
      <c r="RMV1037" s="197"/>
      <c r="RMW1037" s="197"/>
      <c r="RMX1037" s="197"/>
      <c r="RMY1037" s="197"/>
      <c r="RMZ1037" s="197"/>
      <c r="RNA1037" s="197"/>
      <c r="RNB1037" s="197"/>
      <c r="RNC1037" s="197"/>
      <c r="RND1037" s="197"/>
      <c r="RNE1037" s="197"/>
      <c r="RNF1037" s="197"/>
      <c r="RNG1037" s="197"/>
      <c r="RNH1037" s="197"/>
      <c r="RNI1037" s="197"/>
      <c r="RNJ1037" s="197"/>
      <c r="RNK1037" s="197"/>
      <c r="RNL1037" s="197"/>
      <c r="RNM1037" s="197"/>
      <c r="RNN1037" s="197"/>
      <c r="RNO1037" s="197"/>
      <c r="RNP1037" s="197"/>
      <c r="RNQ1037" s="197"/>
      <c r="RNR1037" s="197"/>
      <c r="RNS1037" s="197"/>
      <c r="RNT1037" s="197"/>
      <c r="RNU1037" s="197"/>
      <c r="RNV1037" s="197"/>
      <c r="RNW1037" s="197"/>
      <c r="RNX1037" s="197"/>
      <c r="RNY1037" s="197"/>
      <c r="RNZ1037" s="197"/>
      <c r="ROA1037" s="197"/>
      <c r="ROB1037" s="197"/>
      <c r="ROC1037" s="197"/>
      <c r="ROD1037" s="197"/>
      <c r="ROE1037" s="197"/>
      <c r="ROF1037" s="197"/>
      <c r="ROG1037" s="197"/>
      <c r="ROH1037" s="197"/>
      <c r="ROI1037" s="197"/>
      <c r="ROJ1037" s="197"/>
      <c r="ROK1037" s="197"/>
      <c r="ROL1037" s="197"/>
      <c r="ROM1037" s="197"/>
      <c r="RON1037" s="197"/>
      <c r="ROO1037" s="197"/>
      <c r="ROP1037" s="197"/>
      <c r="ROQ1037" s="197"/>
      <c r="ROR1037" s="197"/>
      <c r="ROS1037" s="197"/>
      <c r="ROT1037" s="197"/>
      <c r="ROU1037" s="197"/>
      <c r="ROV1037" s="197"/>
      <c r="ROW1037" s="197"/>
      <c r="ROX1037" s="197"/>
      <c r="ROY1037" s="197"/>
      <c r="ROZ1037" s="197"/>
      <c r="RPA1037" s="197"/>
      <c r="RPB1037" s="197"/>
      <c r="RPC1037" s="197"/>
      <c r="RPD1037" s="197"/>
      <c r="RPE1037" s="197"/>
      <c r="RPF1037" s="197"/>
      <c r="RPG1037" s="197"/>
      <c r="RPH1037" s="197"/>
      <c r="RPI1037" s="197"/>
      <c r="RPJ1037" s="197"/>
      <c r="RPK1037" s="197"/>
      <c r="RPL1037" s="197"/>
      <c r="RPM1037" s="197"/>
      <c r="RPN1037" s="197"/>
      <c r="RPO1037" s="197"/>
      <c r="RPP1037" s="197"/>
      <c r="RPQ1037" s="197"/>
      <c r="RPR1037" s="197"/>
      <c r="RPS1037" s="197"/>
      <c r="RPT1037" s="197"/>
      <c r="RPU1037" s="197"/>
      <c r="RPV1037" s="197"/>
      <c r="RPW1037" s="197"/>
      <c r="RPX1037" s="197"/>
      <c r="RPY1037" s="197"/>
      <c r="RPZ1037" s="197"/>
      <c r="RQA1037" s="197"/>
      <c r="RQB1037" s="197"/>
      <c r="RQC1037" s="197"/>
      <c r="RQD1037" s="197"/>
      <c r="RQE1037" s="197"/>
      <c r="RQF1037" s="197"/>
      <c r="RQG1037" s="197"/>
      <c r="RQH1037" s="197"/>
      <c r="RQI1037" s="197"/>
      <c r="RQJ1037" s="197"/>
      <c r="RQK1037" s="197"/>
      <c r="RQL1037" s="197"/>
      <c r="RQM1037" s="197"/>
      <c r="RQN1037" s="197"/>
      <c r="RQO1037" s="197"/>
      <c r="RQP1037" s="197"/>
      <c r="RQQ1037" s="197"/>
      <c r="RQR1037" s="197"/>
      <c r="RQS1037" s="197"/>
      <c r="RQT1037" s="197"/>
      <c r="RQU1037" s="197"/>
      <c r="RQV1037" s="197"/>
      <c r="RQW1037" s="197"/>
      <c r="RQX1037" s="197"/>
      <c r="RQY1037" s="197"/>
      <c r="RQZ1037" s="197"/>
      <c r="RRA1037" s="197"/>
      <c r="RRB1037" s="197"/>
      <c r="RRC1037" s="197"/>
      <c r="RRD1037" s="197"/>
      <c r="RRE1037" s="197"/>
      <c r="RRF1037" s="197"/>
      <c r="RRG1037" s="197"/>
      <c r="RRH1037" s="197"/>
      <c r="RRI1037" s="197"/>
      <c r="RRJ1037" s="197"/>
      <c r="RRK1037" s="197"/>
      <c r="RRL1037" s="197"/>
      <c r="RRM1037" s="197"/>
      <c r="RRN1037" s="197"/>
      <c r="RRO1037" s="197"/>
      <c r="RRP1037" s="197"/>
      <c r="RRQ1037" s="197"/>
      <c r="RRR1037" s="197"/>
      <c r="RRS1037" s="197"/>
      <c r="RRT1037" s="197"/>
      <c r="RRU1037" s="197"/>
      <c r="RRV1037" s="197"/>
      <c r="RRW1037" s="197"/>
      <c r="RRX1037" s="197"/>
      <c r="RRY1037" s="197"/>
      <c r="RRZ1037" s="197"/>
      <c r="RSA1037" s="197"/>
      <c r="RSB1037" s="197"/>
      <c r="RSC1037" s="197"/>
      <c r="RSD1037" s="197"/>
      <c r="RSE1037" s="197"/>
      <c r="RSF1037" s="197"/>
      <c r="RSG1037" s="197"/>
      <c r="RSH1037" s="197"/>
      <c r="RSI1037" s="197"/>
      <c r="RSJ1037" s="197"/>
      <c r="RSK1037" s="197"/>
      <c r="RSL1037" s="197"/>
      <c r="RSM1037" s="197"/>
      <c r="RSN1037" s="197"/>
      <c r="RSO1037" s="197"/>
      <c r="RSP1037" s="197"/>
      <c r="RSQ1037" s="197"/>
      <c r="RSR1037" s="197"/>
      <c r="RSS1037" s="197"/>
      <c r="RST1037" s="197"/>
      <c r="RSU1037" s="197"/>
      <c r="RSV1037" s="197"/>
      <c r="RSW1037" s="197"/>
      <c r="RSX1037" s="197"/>
      <c r="RSY1037" s="197"/>
      <c r="RSZ1037" s="197"/>
      <c r="RTA1037" s="197"/>
      <c r="RTB1037" s="197"/>
      <c r="RTC1037" s="197"/>
      <c r="RTD1037" s="197"/>
      <c r="RTE1037" s="197"/>
      <c r="RTF1037" s="197"/>
      <c r="RTG1037" s="197"/>
      <c r="RTH1037" s="197"/>
      <c r="RTI1037" s="197"/>
      <c r="RTJ1037" s="197"/>
      <c r="RTK1037" s="197"/>
      <c r="RTL1037" s="197"/>
      <c r="RTM1037" s="197"/>
      <c r="RTN1037" s="197"/>
      <c r="RTO1037" s="197"/>
      <c r="RTP1037" s="197"/>
      <c r="RTQ1037" s="197"/>
      <c r="RTR1037" s="197"/>
      <c r="RTS1037" s="197"/>
      <c r="RTT1037" s="197"/>
      <c r="RTU1037" s="197"/>
      <c r="RTV1037" s="197"/>
      <c r="RTW1037" s="197"/>
      <c r="RTX1037" s="197"/>
      <c r="RTY1037" s="197"/>
      <c r="RTZ1037" s="197"/>
      <c r="RUA1037" s="197"/>
      <c r="RUB1037" s="197"/>
      <c r="RUC1037" s="197"/>
      <c r="RUD1037" s="197"/>
      <c r="RUE1037" s="197"/>
      <c r="RUF1037" s="197"/>
      <c r="RUG1037" s="197"/>
      <c r="RUH1037" s="197"/>
      <c r="RUI1037" s="197"/>
      <c r="RUJ1037" s="197"/>
      <c r="RUK1037" s="197"/>
      <c r="RUL1037" s="197"/>
      <c r="RUM1037" s="197"/>
      <c r="RUN1037" s="197"/>
      <c r="RUO1037" s="197"/>
      <c r="RUP1037" s="197"/>
      <c r="RUQ1037" s="197"/>
      <c r="RUR1037" s="197"/>
      <c r="RUS1037" s="197"/>
      <c r="RUT1037" s="197"/>
      <c r="RUU1037" s="197"/>
      <c r="RUV1037" s="197"/>
      <c r="RUW1037" s="197"/>
      <c r="RUX1037" s="197"/>
      <c r="RUY1037" s="197"/>
      <c r="RUZ1037" s="197"/>
      <c r="RVA1037" s="197"/>
      <c r="RVB1037" s="197"/>
      <c r="RVC1037" s="197"/>
      <c r="RVD1037" s="197"/>
      <c r="RVE1037" s="197"/>
      <c r="RVF1037" s="197"/>
      <c r="RVG1037" s="197"/>
      <c r="RVH1037" s="197"/>
      <c r="RVI1037" s="197"/>
      <c r="RVJ1037" s="197"/>
      <c r="RVK1037" s="197"/>
      <c r="RVL1037" s="197"/>
      <c r="RVM1037" s="197"/>
      <c r="RVN1037" s="197"/>
      <c r="RVO1037" s="197"/>
      <c r="RVP1037" s="197"/>
      <c r="RVQ1037" s="197"/>
      <c r="RVR1037" s="197"/>
      <c r="RVS1037" s="197"/>
      <c r="RVT1037" s="197"/>
      <c r="RVU1037" s="197"/>
      <c r="RVV1037" s="197"/>
      <c r="RVW1037" s="197"/>
      <c r="RVX1037" s="197"/>
      <c r="RVY1037" s="197"/>
      <c r="RVZ1037" s="197"/>
      <c r="RWA1037" s="197"/>
      <c r="RWB1037" s="197"/>
      <c r="RWC1037" s="197"/>
      <c r="RWD1037" s="197"/>
      <c r="RWE1037" s="197"/>
      <c r="RWF1037" s="197"/>
      <c r="RWG1037" s="197"/>
      <c r="RWH1037" s="197"/>
      <c r="RWI1037" s="197"/>
      <c r="RWJ1037" s="197"/>
      <c r="RWK1037" s="197"/>
      <c r="RWL1037" s="197"/>
      <c r="RWM1037" s="197"/>
      <c r="RWN1037" s="197"/>
      <c r="RWO1037" s="197"/>
      <c r="RWP1037" s="197"/>
      <c r="RWQ1037" s="197"/>
      <c r="RWR1037" s="197"/>
      <c r="RWS1037" s="197"/>
      <c r="RWT1037" s="197"/>
      <c r="RWU1037" s="197"/>
      <c r="RWV1037" s="197"/>
      <c r="RWW1037" s="197"/>
      <c r="RWX1037" s="197"/>
      <c r="RWY1037" s="197"/>
      <c r="RWZ1037" s="197"/>
      <c r="RXA1037" s="197"/>
      <c r="RXB1037" s="197"/>
      <c r="RXC1037" s="197"/>
      <c r="RXD1037" s="197"/>
      <c r="RXE1037" s="197"/>
      <c r="RXF1037" s="197"/>
      <c r="RXG1037" s="197"/>
      <c r="RXH1037" s="197"/>
      <c r="RXI1037" s="197"/>
      <c r="RXJ1037" s="197"/>
      <c r="RXK1037" s="197"/>
      <c r="RXL1037" s="197"/>
      <c r="RXM1037" s="197"/>
      <c r="RXN1037" s="197"/>
      <c r="RXO1037" s="197"/>
      <c r="RXP1037" s="197"/>
      <c r="RXQ1037" s="197"/>
      <c r="RXR1037" s="197"/>
      <c r="RXS1037" s="197"/>
      <c r="RXT1037" s="197"/>
      <c r="RXU1037" s="197"/>
      <c r="RXV1037" s="197"/>
      <c r="RXW1037" s="197"/>
      <c r="RXX1037" s="197"/>
      <c r="RXY1037" s="197"/>
      <c r="RXZ1037" s="197"/>
      <c r="RYA1037" s="197"/>
      <c r="RYB1037" s="197"/>
      <c r="RYC1037" s="197"/>
      <c r="RYD1037" s="197"/>
      <c r="RYE1037" s="197"/>
      <c r="RYF1037" s="197"/>
      <c r="RYG1037" s="197"/>
      <c r="RYH1037" s="197"/>
      <c r="RYI1037" s="197"/>
      <c r="RYJ1037" s="197"/>
      <c r="RYK1037" s="197"/>
      <c r="RYL1037" s="197"/>
      <c r="RYM1037" s="197"/>
      <c r="RYN1037" s="197"/>
      <c r="RYO1037" s="197"/>
      <c r="RYP1037" s="197"/>
      <c r="RYQ1037" s="197"/>
      <c r="RYR1037" s="197"/>
      <c r="RYS1037" s="197"/>
      <c r="RYT1037" s="197"/>
      <c r="RYU1037" s="197"/>
      <c r="RYV1037" s="197"/>
      <c r="RYW1037" s="197"/>
      <c r="RYX1037" s="197"/>
      <c r="RYY1037" s="197"/>
      <c r="RYZ1037" s="197"/>
      <c r="RZA1037" s="197"/>
      <c r="RZB1037" s="197"/>
      <c r="RZC1037" s="197"/>
      <c r="RZD1037" s="197"/>
      <c r="RZE1037" s="197"/>
      <c r="RZF1037" s="197"/>
      <c r="RZG1037" s="197"/>
      <c r="RZH1037" s="197"/>
      <c r="RZI1037" s="197"/>
      <c r="RZJ1037" s="197"/>
      <c r="RZK1037" s="197"/>
      <c r="RZL1037" s="197"/>
      <c r="RZM1037" s="197"/>
      <c r="RZN1037" s="197"/>
      <c r="RZO1037" s="197"/>
      <c r="RZP1037" s="197"/>
      <c r="RZQ1037" s="197"/>
      <c r="RZR1037" s="197"/>
      <c r="RZS1037" s="197"/>
      <c r="RZT1037" s="197"/>
      <c r="RZU1037" s="197"/>
      <c r="RZV1037" s="197"/>
      <c r="RZW1037" s="197"/>
      <c r="RZX1037" s="197"/>
      <c r="RZY1037" s="197"/>
      <c r="RZZ1037" s="197"/>
      <c r="SAA1037" s="197"/>
      <c r="SAB1037" s="197"/>
      <c r="SAC1037" s="197"/>
      <c r="SAD1037" s="197"/>
      <c r="SAE1037" s="197"/>
      <c r="SAF1037" s="197"/>
      <c r="SAG1037" s="197"/>
      <c r="SAH1037" s="197"/>
      <c r="SAI1037" s="197"/>
      <c r="SAJ1037" s="197"/>
      <c r="SAK1037" s="197"/>
      <c r="SAL1037" s="197"/>
      <c r="SAM1037" s="197"/>
      <c r="SAN1037" s="197"/>
      <c r="SAO1037" s="197"/>
      <c r="SAP1037" s="197"/>
      <c r="SAQ1037" s="197"/>
      <c r="SAR1037" s="197"/>
      <c r="SAS1037" s="197"/>
      <c r="SAT1037" s="197"/>
      <c r="SAU1037" s="197"/>
      <c r="SAV1037" s="197"/>
      <c r="SAW1037" s="197"/>
      <c r="SAX1037" s="197"/>
      <c r="SAY1037" s="197"/>
      <c r="SAZ1037" s="197"/>
      <c r="SBA1037" s="197"/>
      <c r="SBB1037" s="197"/>
      <c r="SBC1037" s="197"/>
      <c r="SBD1037" s="197"/>
      <c r="SBE1037" s="197"/>
      <c r="SBF1037" s="197"/>
      <c r="SBG1037" s="197"/>
      <c r="SBH1037" s="197"/>
      <c r="SBI1037" s="197"/>
      <c r="SBJ1037" s="197"/>
      <c r="SBK1037" s="197"/>
      <c r="SBL1037" s="197"/>
      <c r="SBM1037" s="197"/>
      <c r="SBN1037" s="197"/>
      <c r="SBO1037" s="197"/>
      <c r="SBP1037" s="197"/>
      <c r="SBQ1037" s="197"/>
      <c r="SBR1037" s="197"/>
      <c r="SBS1037" s="197"/>
      <c r="SBT1037" s="197"/>
      <c r="SBU1037" s="197"/>
      <c r="SBV1037" s="197"/>
      <c r="SBW1037" s="197"/>
      <c r="SBX1037" s="197"/>
      <c r="SBY1037" s="197"/>
      <c r="SBZ1037" s="197"/>
      <c r="SCA1037" s="197"/>
      <c r="SCB1037" s="197"/>
      <c r="SCC1037" s="197"/>
      <c r="SCD1037" s="197"/>
      <c r="SCE1037" s="197"/>
      <c r="SCF1037" s="197"/>
      <c r="SCG1037" s="197"/>
      <c r="SCH1037" s="197"/>
      <c r="SCI1037" s="197"/>
      <c r="SCJ1037" s="197"/>
      <c r="SCK1037" s="197"/>
      <c r="SCL1037" s="197"/>
      <c r="SCM1037" s="197"/>
      <c r="SCN1037" s="197"/>
      <c r="SCO1037" s="197"/>
      <c r="SCP1037" s="197"/>
      <c r="SCQ1037" s="197"/>
      <c r="SCR1037" s="197"/>
      <c r="SCS1037" s="197"/>
      <c r="SCT1037" s="197"/>
      <c r="SCU1037" s="197"/>
      <c r="SCV1037" s="197"/>
      <c r="SCW1037" s="197"/>
      <c r="SCX1037" s="197"/>
      <c r="SCY1037" s="197"/>
      <c r="SCZ1037" s="197"/>
      <c r="SDA1037" s="197"/>
      <c r="SDB1037" s="197"/>
      <c r="SDC1037" s="197"/>
      <c r="SDD1037" s="197"/>
      <c r="SDE1037" s="197"/>
      <c r="SDF1037" s="197"/>
      <c r="SDG1037" s="197"/>
      <c r="SDH1037" s="197"/>
      <c r="SDI1037" s="197"/>
      <c r="SDJ1037" s="197"/>
      <c r="SDK1037" s="197"/>
      <c r="SDL1037" s="197"/>
      <c r="SDM1037" s="197"/>
      <c r="SDN1037" s="197"/>
      <c r="SDO1037" s="197"/>
      <c r="SDP1037" s="197"/>
      <c r="SDQ1037" s="197"/>
      <c r="SDR1037" s="197"/>
      <c r="SDS1037" s="197"/>
      <c r="SDT1037" s="197"/>
      <c r="SDU1037" s="197"/>
      <c r="SDV1037" s="197"/>
      <c r="SDW1037" s="197"/>
      <c r="SDX1037" s="197"/>
      <c r="SDY1037" s="197"/>
      <c r="SDZ1037" s="197"/>
      <c r="SEA1037" s="197"/>
      <c r="SEB1037" s="197"/>
      <c r="SEC1037" s="197"/>
      <c r="SED1037" s="197"/>
      <c r="SEE1037" s="197"/>
      <c r="SEF1037" s="197"/>
      <c r="SEG1037" s="197"/>
      <c r="SEH1037" s="197"/>
      <c r="SEI1037" s="197"/>
      <c r="SEJ1037" s="197"/>
      <c r="SEK1037" s="197"/>
      <c r="SEL1037" s="197"/>
      <c r="SEM1037" s="197"/>
      <c r="SEN1037" s="197"/>
      <c r="SEO1037" s="197"/>
      <c r="SEP1037" s="197"/>
      <c r="SEQ1037" s="197"/>
      <c r="SER1037" s="197"/>
      <c r="SES1037" s="197"/>
      <c r="SET1037" s="197"/>
      <c r="SEU1037" s="197"/>
      <c r="SEV1037" s="197"/>
      <c r="SEW1037" s="197"/>
      <c r="SEX1037" s="197"/>
      <c r="SEY1037" s="197"/>
      <c r="SEZ1037" s="197"/>
      <c r="SFA1037" s="197"/>
      <c r="SFB1037" s="197"/>
      <c r="SFC1037" s="197"/>
      <c r="SFD1037" s="197"/>
      <c r="SFE1037" s="197"/>
      <c r="SFF1037" s="197"/>
      <c r="SFG1037" s="197"/>
      <c r="SFH1037" s="197"/>
      <c r="SFI1037" s="197"/>
      <c r="SFJ1037" s="197"/>
      <c r="SFK1037" s="197"/>
      <c r="SFL1037" s="197"/>
      <c r="SFM1037" s="197"/>
      <c r="SFN1037" s="197"/>
      <c r="SFO1037" s="197"/>
      <c r="SFP1037" s="197"/>
      <c r="SFQ1037" s="197"/>
      <c r="SFR1037" s="197"/>
      <c r="SFS1037" s="197"/>
      <c r="SFT1037" s="197"/>
      <c r="SFU1037" s="197"/>
      <c r="SFV1037" s="197"/>
      <c r="SFW1037" s="197"/>
      <c r="SFX1037" s="197"/>
      <c r="SFY1037" s="197"/>
      <c r="SFZ1037" s="197"/>
      <c r="SGA1037" s="197"/>
      <c r="SGB1037" s="197"/>
      <c r="SGC1037" s="197"/>
      <c r="SGD1037" s="197"/>
      <c r="SGE1037" s="197"/>
      <c r="SGF1037" s="197"/>
      <c r="SGG1037" s="197"/>
      <c r="SGH1037" s="197"/>
      <c r="SGI1037" s="197"/>
      <c r="SGJ1037" s="197"/>
      <c r="SGK1037" s="197"/>
      <c r="SGL1037" s="197"/>
      <c r="SGM1037" s="197"/>
      <c r="SGN1037" s="197"/>
      <c r="SGO1037" s="197"/>
      <c r="SGP1037" s="197"/>
      <c r="SGQ1037" s="197"/>
      <c r="SGR1037" s="197"/>
      <c r="SGS1037" s="197"/>
      <c r="SGT1037" s="197"/>
      <c r="SGU1037" s="197"/>
      <c r="SGV1037" s="197"/>
      <c r="SGW1037" s="197"/>
      <c r="SGX1037" s="197"/>
      <c r="SGY1037" s="197"/>
      <c r="SGZ1037" s="197"/>
      <c r="SHA1037" s="197"/>
      <c r="SHB1037" s="197"/>
      <c r="SHC1037" s="197"/>
      <c r="SHD1037" s="197"/>
      <c r="SHE1037" s="197"/>
      <c r="SHF1037" s="197"/>
      <c r="SHG1037" s="197"/>
      <c r="SHH1037" s="197"/>
      <c r="SHI1037" s="197"/>
      <c r="SHJ1037" s="197"/>
      <c r="SHK1037" s="197"/>
      <c r="SHL1037" s="197"/>
      <c r="SHM1037" s="197"/>
      <c r="SHN1037" s="197"/>
      <c r="SHO1037" s="197"/>
      <c r="SHP1037" s="197"/>
      <c r="SHQ1037" s="197"/>
      <c r="SHR1037" s="197"/>
      <c r="SHS1037" s="197"/>
      <c r="SHT1037" s="197"/>
      <c r="SHU1037" s="197"/>
      <c r="SHV1037" s="197"/>
      <c r="SHW1037" s="197"/>
      <c r="SHX1037" s="197"/>
      <c r="SHY1037" s="197"/>
      <c r="SHZ1037" s="197"/>
      <c r="SIA1037" s="197"/>
      <c r="SIB1037" s="197"/>
      <c r="SIC1037" s="197"/>
      <c r="SID1037" s="197"/>
      <c r="SIE1037" s="197"/>
      <c r="SIF1037" s="197"/>
      <c r="SIG1037" s="197"/>
      <c r="SIH1037" s="197"/>
      <c r="SII1037" s="197"/>
      <c r="SIJ1037" s="197"/>
      <c r="SIK1037" s="197"/>
      <c r="SIL1037" s="197"/>
      <c r="SIM1037" s="197"/>
      <c r="SIN1037" s="197"/>
      <c r="SIO1037" s="197"/>
      <c r="SIP1037" s="197"/>
      <c r="SIQ1037" s="197"/>
      <c r="SIR1037" s="197"/>
      <c r="SIS1037" s="197"/>
      <c r="SIT1037" s="197"/>
      <c r="SIU1037" s="197"/>
      <c r="SIV1037" s="197"/>
      <c r="SIW1037" s="197"/>
      <c r="SIX1037" s="197"/>
      <c r="SIY1037" s="197"/>
      <c r="SIZ1037" s="197"/>
      <c r="SJA1037" s="197"/>
      <c r="SJB1037" s="197"/>
      <c r="SJC1037" s="197"/>
      <c r="SJD1037" s="197"/>
      <c r="SJE1037" s="197"/>
      <c r="SJF1037" s="197"/>
      <c r="SJG1037" s="197"/>
      <c r="SJH1037" s="197"/>
      <c r="SJI1037" s="197"/>
      <c r="SJJ1037" s="197"/>
      <c r="SJK1037" s="197"/>
      <c r="SJL1037" s="197"/>
      <c r="SJM1037" s="197"/>
      <c r="SJN1037" s="197"/>
      <c r="SJO1037" s="197"/>
      <c r="SJP1037" s="197"/>
      <c r="SJQ1037" s="197"/>
      <c r="SJR1037" s="197"/>
      <c r="SJS1037" s="197"/>
      <c r="SJT1037" s="197"/>
      <c r="SJU1037" s="197"/>
      <c r="SJV1037" s="197"/>
      <c r="SJW1037" s="197"/>
      <c r="SJX1037" s="197"/>
      <c r="SJY1037" s="197"/>
      <c r="SJZ1037" s="197"/>
      <c r="SKA1037" s="197"/>
      <c r="SKB1037" s="197"/>
      <c r="SKC1037" s="197"/>
      <c r="SKD1037" s="197"/>
      <c r="SKE1037" s="197"/>
      <c r="SKF1037" s="197"/>
      <c r="SKG1037" s="197"/>
      <c r="SKH1037" s="197"/>
      <c r="SKI1037" s="197"/>
      <c r="SKJ1037" s="197"/>
      <c r="SKK1037" s="197"/>
      <c r="SKL1037" s="197"/>
      <c r="SKM1037" s="197"/>
      <c r="SKN1037" s="197"/>
      <c r="SKO1037" s="197"/>
      <c r="SKP1037" s="197"/>
      <c r="SKQ1037" s="197"/>
      <c r="SKR1037" s="197"/>
      <c r="SKS1037" s="197"/>
      <c r="SKT1037" s="197"/>
      <c r="SKU1037" s="197"/>
      <c r="SKV1037" s="197"/>
      <c r="SKW1037" s="197"/>
      <c r="SKX1037" s="197"/>
      <c r="SKY1037" s="197"/>
      <c r="SKZ1037" s="197"/>
      <c r="SLA1037" s="197"/>
      <c r="SLB1037" s="197"/>
      <c r="SLC1037" s="197"/>
      <c r="SLD1037" s="197"/>
      <c r="SLE1037" s="197"/>
      <c r="SLF1037" s="197"/>
      <c r="SLG1037" s="197"/>
      <c r="SLH1037" s="197"/>
      <c r="SLI1037" s="197"/>
      <c r="SLJ1037" s="197"/>
      <c r="SLK1037" s="197"/>
      <c r="SLL1037" s="197"/>
      <c r="SLM1037" s="197"/>
      <c r="SLN1037" s="197"/>
      <c r="SLO1037" s="197"/>
      <c r="SLP1037" s="197"/>
      <c r="SLQ1037" s="197"/>
      <c r="SLR1037" s="197"/>
      <c r="SLS1037" s="197"/>
      <c r="SLT1037" s="197"/>
      <c r="SLU1037" s="197"/>
      <c r="SLV1037" s="197"/>
      <c r="SLW1037" s="197"/>
      <c r="SLX1037" s="197"/>
      <c r="SLY1037" s="197"/>
      <c r="SLZ1037" s="197"/>
      <c r="SMA1037" s="197"/>
      <c r="SMB1037" s="197"/>
      <c r="SMC1037" s="197"/>
      <c r="SMD1037" s="197"/>
      <c r="SME1037" s="197"/>
      <c r="SMF1037" s="197"/>
      <c r="SMG1037" s="197"/>
      <c r="SMH1037" s="197"/>
      <c r="SMI1037" s="197"/>
      <c r="SMJ1037" s="197"/>
      <c r="SMK1037" s="197"/>
      <c r="SML1037" s="197"/>
      <c r="SMM1037" s="197"/>
      <c r="SMN1037" s="197"/>
      <c r="SMO1037" s="197"/>
      <c r="SMP1037" s="197"/>
      <c r="SMQ1037" s="197"/>
      <c r="SMR1037" s="197"/>
      <c r="SMS1037" s="197"/>
      <c r="SMT1037" s="197"/>
      <c r="SMU1037" s="197"/>
      <c r="SMV1037" s="197"/>
      <c r="SMW1037" s="197"/>
      <c r="SMX1037" s="197"/>
      <c r="SMY1037" s="197"/>
      <c r="SMZ1037" s="197"/>
      <c r="SNA1037" s="197"/>
      <c r="SNB1037" s="197"/>
      <c r="SNC1037" s="197"/>
      <c r="SND1037" s="197"/>
      <c r="SNE1037" s="197"/>
      <c r="SNF1037" s="197"/>
      <c r="SNG1037" s="197"/>
      <c r="SNH1037" s="197"/>
      <c r="SNI1037" s="197"/>
      <c r="SNJ1037" s="197"/>
      <c r="SNK1037" s="197"/>
      <c r="SNL1037" s="197"/>
      <c r="SNM1037" s="197"/>
      <c r="SNN1037" s="197"/>
      <c r="SNO1037" s="197"/>
      <c r="SNP1037" s="197"/>
      <c r="SNQ1037" s="197"/>
      <c r="SNR1037" s="197"/>
      <c r="SNS1037" s="197"/>
      <c r="SNT1037" s="197"/>
      <c r="SNU1037" s="197"/>
      <c r="SNV1037" s="197"/>
      <c r="SNW1037" s="197"/>
      <c r="SNX1037" s="197"/>
      <c r="SNY1037" s="197"/>
      <c r="SNZ1037" s="197"/>
      <c r="SOA1037" s="197"/>
      <c r="SOB1037" s="197"/>
      <c r="SOC1037" s="197"/>
      <c r="SOD1037" s="197"/>
      <c r="SOE1037" s="197"/>
      <c r="SOF1037" s="197"/>
      <c r="SOG1037" s="197"/>
      <c r="SOH1037" s="197"/>
      <c r="SOI1037" s="197"/>
      <c r="SOJ1037" s="197"/>
      <c r="SOK1037" s="197"/>
      <c r="SOL1037" s="197"/>
      <c r="SOM1037" s="197"/>
      <c r="SON1037" s="197"/>
      <c r="SOO1037" s="197"/>
      <c r="SOP1037" s="197"/>
      <c r="SOQ1037" s="197"/>
      <c r="SOR1037" s="197"/>
      <c r="SOS1037" s="197"/>
      <c r="SOT1037" s="197"/>
      <c r="SOU1037" s="197"/>
      <c r="SOV1037" s="197"/>
      <c r="SOW1037" s="197"/>
      <c r="SOX1037" s="197"/>
      <c r="SOY1037" s="197"/>
      <c r="SOZ1037" s="197"/>
      <c r="SPA1037" s="197"/>
      <c r="SPB1037" s="197"/>
      <c r="SPC1037" s="197"/>
      <c r="SPD1037" s="197"/>
      <c r="SPE1037" s="197"/>
      <c r="SPF1037" s="197"/>
      <c r="SPG1037" s="197"/>
      <c r="SPH1037" s="197"/>
      <c r="SPI1037" s="197"/>
      <c r="SPJ1037" s="197"/>
      <c r="SPK1037" s="197"/>
      <c r="SPL1037" s="197"/>
      <c r="SPM1037" s="197"/>
      <c r="SPN1037" s="197"/>
      <c r="SPO1037" s="197"/>
      <c r="SPP1037" s="197"/>
      <c r="SPQ1037" s="197"/>
      <c r="SPR1037" s="197"/>
      <c r="SPS1037" s="197"/>
      <c r="SPT1037" s="197"/>
      <c r="SPU1037" s="197"/>
      <c r="SPV1037" s="197"/>
      <c r="SPW1037" s="197"/>
      <c r="SPX1037" s="197"/>
      <c r="SPY1037" s="197"/>
      <c r="SPZ1037" s="197"/>
      <c r="SQA1037" s="197"/>
      <c r="SQB1037" s="197"/>
      <c r="SQC1037" s="197"/>
      <c r="SQD1037" s="197"/>
      <c r="SQE1037" s="197"/>
      <c r="SQF1037" s="197"/>
      <c r="SQG1037" s="197"/>
      <c r="SQH1037" s="197"/>
      <c r="SQI1037" s="197"/>
      <c r="SQJ1037" s="197"/>
      <c r="SQK1037" s="197"/>
      <c r="SQL1037" s="197"/>
      <c r="SQM1037" s="197"/>
      <c r="SQN1037" s="197"/>
      <c r="SQO1037" s="197"/>
      <c r="SQP1037" s="197"/>
      <c r="SQQ1037" s="197"/>
      <c r="SQR1037" s="197"/>
      <c r="SQS1037" s="197"/>
      <c r="SQT1037" s="197"/>
      <c r="SQU1037" s="197"/>
      <c r="SQV1037" s="197"/>
      <c r="SQW1037" s="197"/>
      <c r="SQX1037" s="197"/>
      <c r="SQY1037" s="197"/>
      <c r="SQZ1037" s="197"/>
      <c r="SRA1037" s="197"/>
      <c r="SRB1037" s="197"/>
      <c r="SRC1037" s="197"/>
      <c r="SRD1037" s="197"/>
      <c r="SRE1037" s="197"/>
      <c r="SRF1037" s="197"/>
      <c r="SRG1037" s="197"/>
      <c r="SRH1037" s="197"/>
      <c r="SRI1037" s="197"/>
      <c r="SRJ1037" s="197"/>
      <c r="SRK1037" s="197"/>
      <c r="SRL1037" s="197"/>
      <c r="SRM1037" s="197"/>
      <c r="SRN1037" s="197"/>
      <c r="SRO1037" s="197"/>
      <c r="SRP1037" s="197"/>
      <c r="SRQ1037" s="197"/>
      <c r="SRR1037" s="197"/>
      <c r="SRS1037" s="197"/>
      <c r="SRT1037" s="197"/>
      <c r="SRU1037" s="197"/>
      <c r="SRV1037" s="197"/>
      <c r="SRW1037" s="197"/>
      <c r="SRX1037" s="197"/>
      <c r="SRY1037" s="197"/>
      <c r="SRZ1037" s="197"/>
      <c r="SSA1037" s="197"/>
      <c r="SSB1037" s="197"/>
      <c r="SSC1037" s="197"/>
      <c r="SSD1037" s="197"/>
      <c r="SSE1037" s="197"/>
      <c r="SSF1037" s="197"/>
      <c r="SSG1037" s="197"/>
      <c r="SSH1037" s="197"/>
      <c r="SSI1037" s="197"/>
      <c r="SSJ1037" s="197"/>
      <c r="SSK1037" s="197"/>
      <c r="SSL1037" s="197"/>
      <c r="SSM1037" s="197"/>
      <c r="SSN1037" s="197"/>
      <c r="SSO1037" s="197"/>
      <c r="SSP1037" s="197"/>
      <c r="SSQ1037" s="197"/>
      <c r="SSR1037" s="197"/>
      <c r="SSS1037" s="197"/>
      <c r="SST1037" s="197"/>
      <c r="SSU1037" s="197"/>
      <c r="SSV1037" s="197"/>
      <c r="SSW1037" s="197"/>
      <c r="SSX1037" s="197"/>
      <c r="SSY1037" s="197"/>
      <c r="SSZ1037" s="197"/>
      <c r="STA1037" s="197"/>
      <c r="STB1037" s="197"/>
      <c r="STC1037" s="197"/>
      <c r="STD1037" s="197"/>
      <c r="STE1037" s="197"/>
      <c r="STF1037" s="197"/>
      <c r="STG1037" s="197"/>
      <c r="STH1037" s="197"/>
      <c r="STI1037" s="197"/>
      <c r="STJ1037" s="197"/>
      <c r="STK1037" s="197"/>
      <c r="STL1037" s="197"/>
      <c r="STM1037" s="197"/>
      <c r="STN1037" s="197"/>
      <c r="STO1037" s="197"/>
      <c r="STP1037" s="197"/>
      <c r="STQ1037" s="197"/>
      <c r="STR1037" s="197"/>
      <c r="STS1037" s="197"/>
      <c r="STT1037" s="197"/>
      <c r="STU1037" s="197"/>
      <c r="STV1037" s="197"/>
      <c r="STW1037" s="197"/>
      <c r="STX1037" s="197"/>
      <c r="STY1037" s="197"/>
      <c r="STZ1037" s="197"/>
      <c r="SUA1037" s="197"/>
      <c r="SUB1037" s="197"/>
      <c r="SUC1037" s="197"/>
      <c r="SUD1037" s="197"/>
      <c r="SUE1037" s="197"/>
      <c r="SUF1037" s="197"/>
      <c r="SUG1037" s="197"/>
      <c r="SUH1037" s="197"/>
      <c r="SUI1037" s="197"/>
      <c r="SUJ1037" s="197"/>
      <c r="SUK1037" s="197"/>
      <c r="SUL1037" s="197"/>
      <c r="SUM1037" s="197"/>
      <c r="SUN1037" s="197"/>
      <c r="SUO1037" s="197"/>
      <c r="SUP1037" s="197"/>
      <c r="SUQ1037" s="197"/>
      <c r="SUR1037" s="197"/>
      <c r="SUS1037" s="197"/>
      <c r="SUT1037" s="197"/>
      <c r="SUU1037" s="197"/>
      <c r="SUV1037" s="197"/>
      <c r="SUW1037" s="197"/>
      <c r="SUX1037" s="197"/>
      <c r="SUY1037" s="197"/>
      <c r="SUZ1037" s="197"/>
      <c r="SVA1037" s="197"/>
      <c r="SVB1037" s="197"/>
      <c r="SVC1037" s="197"/>
      <c r="SVD1037" s="197"/>
      <c r="SVE1037" s="197"/>
      <c r="SVF1037" s="197"/>
      <c r="SVG1037" s="197"/>
      <c r="SVH1037" s="197"/>
      <c r="SVI1037" s="197"/>
      <c r="SVJ1037" s="197"/>
      <c r="SVK1037" s="197"/>
      <c r="SVL1037" s="197"/>
      <c r="SVM1037" s="197"/>
      <c r="SVN1037" s="197"/>
      <c r="SVO1037" s="197"/>
      <c r="SVP1037" s="197"/>
      <c r="SVQ1037" s="197"/>
      <c r="SVR1037" s="197"/>
      <c r="SVS1037" s="197"/>
      <c r="SVT1037" s="197"/>
      <c r="SVU1037" s="197"/>
      <c r="SVV1037" s="197"/>
      <c r="SVW1037" s="197"/>
      <c r="SVX1037" s="197"/>
      <c r="SVY1037" s="197"/>
      <c r="SVZ1037" s="197"/>
      <c r="SWA1037" s="197"/>
      <c r="SWB1037" s="197"/>
      <c r="SWC1037" s="197"/>
      <c r="SWD1037" s="197"/>
      <c r="SWE1037" s="197"/>
      <c r="SWF1037" s="197"/>
      <c r="SWG1037" s="197"/>
      <c r="SWH1037" s="197"/>
      <c r="SWI1037" s="197"/>
      <c r="SWJ1037" s="197"/>
      <c r="SWK1037" s="197"/>
      <c r="SWL1037" s="197"/>
      <c r="SWM1037" s="197"/>
      <c r="SWN1037" s="197"/>
      <c r="SWO1037" s="197"/>
      <c r="SWP1037" s="197"/>
      <c r="SWQ1037" s="197"/>
      <c r="SWR1037" s="197"/>
      <c r="SWS1037" s="197"/>
      <c r="SWT1037" s="197"/>
      <c r="SWU1037" s="197"/>
      <c r="SWV1037" s="197"/>
      <c r="SWW1037" s="197"/>
      <c r="SWX1037" s="197"/>
      <c r="SWY1037" s="197"/>
      <c r="SWZ1037" s="197"/>
      <c r="SXA1037" s="197"/>
      <c r="SXB1037" s="197"/>
      <c r="SXC1037" s="197"/>
      <c r="SXD1037" s="197"/>
      <c r="SXE1037" s="197"/>
      <c r="SXF1037" s="197"/>
      <c r="SXG1037" s="197"/>
      <c r="SXH1037" s="197"/>
      <c r="SXI1037" s="197"/>
      <c r="SXJ1037" s="197"/>
      <c r="SXK1037" s="197"/>
      <c r="SXL1037" s="197"/>
      <c r="SXM1037" s="197"/>
      <c r="SXN1037" s="197"/>
      <c r="SXO1037" s="197"/>
      <c r="SXP1037" s="197"/>
      <c r="SXQ1037" s="197"/>
      <c r="SXR1037" s="197"/>
      <c r="SXS1037" s="197"/>
      <c r="SXT1037" s="197"/>
      <c r="SXU1037" s="197"/>
      <c r="SXV1037" s="197"/>
      <c r="SXW1037" s="197"/>
      <c r="SXX1037" s="197"/>
      <c r="SXY1037" s="197"/>
      <c r="SXZ1037" s="197"/>
      <c r="SYA1037" s="197"/>
      <c r="SYB1037" s="197"/>
      <c r="SYC1037" s="197"/>
      <c r="SYD1037" s="197"/>
      <c r="SYE1037" s="197"/>
      <c r="SYF1037" s="197"/>
      <c r="SYG1037" s="197"/>
      <c r="SYH1037" s="197"/>
      <c r="SYI1037" s="197"/>
      <c r="SYJ1037" s="197"/>
      <c r="SYK1037" s="197"/>
      <c r="SYL1037" s="197"/>
      <c r="SYM1037" s="197"/>
      <c r="SYN1037" s="197"/>
      <c r="SYO1037" s="197"/>
      <c r="SYP1037" s="197"/>
      <c r="SYQ1037" s="197"/>
      <c r="SYR1037" s="197"/>
      <c r="SYS1037" s="197"/>
      <c r="SYT1037" s="197"/>
      <c r="SYU1037" s="197"/>
      <c r="SYV1037" s="197"/>
      <c r="SYW1037" s="197"/>
      <c r="SYX1037" s="197"/>
      <c r="SYY1037" s="197"/>
      <c r="SYZ1037" s="197"/>
      <c r="SZA1037" s="197"/>
      <c r="SZB1037" s="197"/>
      <c r="SZC1037" s="197"/>
      <c r="SZD1037" s="197"/>
      <c r="SZE1037" s="197"/>
      <c r="SZF1037" s="197"/>
      <c r="SZG1037" s="197"/>
      <c r="SZH1037" s="197"/>
      <c r="SZI1037" s="197"/>
      <c r="SZJ1037" s="197"/>
      <c r="SZK1037" s="197"/>
      <c r="SZL1037" s="197"/>
      <c r="SZM1037" s="197"/>
      <c r="SZN1037" s="197"/>
      <c r="SZO1037" s="197"/>
      <c r="SZP1037" s="197"/>
      <c r="SZQ1037" s="197"/>
      <c r="SZR1037" s="197"/>
      <c r="SZS1037" s="197"/>
      <c r="SZT1037" s="197"/>
      <c r="SZU1037" s="197"/>
      <c r="SZV1037" s="197"/>
      <c r="SZW1037" s="197"/>
      <c r="SZX1037" s="197"/>
      <c r="SZY1037" s="197"/>
      <c r="SZZ1037" s="197"/>
      <c r="TAA1037" s="197"/>
      <c r="TAB1037" s="197"/>
      <c r="TAC1037" s="197"/>
      <c r="TAD1037" s="197"/>
      <c r="TAE1037" s="197"/>
      <c r="TAF1037" s="197"/>
      <c r="TAG1037" s="197"/>
      <c r="TAH1037" s="197"/>
      <c r="TAI1037" s="197"/>
      <c r="TAJ1037" s="197"/>
      <c r="TAK1037" s="197"/>
      <c r="TAL1037" s="197"/>
      <c r="TAM1037" s="197"/>
      <c r="TAN1037" s="197"/>
      <c r="TAO1037" s="197"/>
      <c r="TAP1037" s="197"/>
      <c r="TAQ1037" s="197"/>
      <c r="TAR1037" s="197"/>
      <c r="TAS1037" s="197"/>
      <c r="TAT1037" s="197"/>
      <c r="TAU1037" s="197"/>
      <c r="TAV1037" s="197"/>
      <c r="TAW1037" s="197"/>
      <c r="TAX1037" s="197"/>
      <c r="TAY1037" s="197"/>
      <c r="TAZ1037" s="197"/>
      <c r="TBA1037" s="197"/>
      <c r="TBB1037" s="197"/>
      <c r="TBC1037" s="197"/>
      <c r="TBD1037" s="197"/>
      <c r="TBE1037" s="197"/>
      <c r="TBF1037" s="197"/>
      <c r="TBG1037" s="197"/>
      <c r="TBH1037" s="197"/>
      <c r="TBI1037" s="197"/>
      <c r="TBJ1037" s="197"/>
      <c r="TBK1037" s="197"/>
      <c r="TBL1037" s="197"/>
      <c r="TBM1037" s="197"/>
      <c r="TBN1037" s="197"/>
      <c r="TBO1037" s="197"/>
      <c r="TBP1037" s="197"/>
      <c r="TBQ1037" s="197"/>
      <c r="TBR1037" s="197"/>
      <c r="TBS1037" s="197"/>
      <c r="TBT1037" s="197"/>
      <c r="TBU1037" s="197"/>
      <c r="TBV1037" s="197"/>
      <c r="TBW1037" s="197"/>
      <c r="TBX1037" s="197"/>
      <c r="TBY1037" s="197"/>
      <c r="TBZ1037" s="197"/>
      <c r="TCA1037" s="197"/>
      <c r="TCB1037" s="197"/>
      <c r="TCC1037" s="197"/>
      <c r="TCD1037" s="197"/>
      <c r="TCE1037" s="197"/>
      <c r="TCF1037" s="197"/>
      <c r="TCG1037" s="197"/>
      <c r="TCH1037" s="197"/>
      <c r="TCI1037" s="197"/>
      <c r="TCJ1037" s="197"/>
      <c r="TCK1037" s="197"/>
      <c r="TCL1037" s="197"/>
      <c r="TCM1037" s="197"/>
      <c r="TCN1037" s="197"/>
      <c r="TCO1037" s="197"/>
      <c r="TCP1037" s="197"/>
      <c r="TCQ1037" s="197"/>
      <c r="TCR1037" s="197"/>
      <c r="TCS1037" s="197"/>
      <c r="TCT1037" s="197"/>
      <c r="TCU1037" s="197"/>
      <c r="TCV1037" s="197"/>
      <c r="TCW1037" s="197"/>
      <c r="TCX1037" s="197"/>
      <c r="TCY1037" s="197"/>
      <c r="TCZ1037" s="197"/>
      <c r="TDA1037" s="197"/>
      <c r="TDB1037" s="197"/>
      <c r="TDC1037" s="197"/>
      <c r="TDD1037" s="197"/>
      <c r="TDE1037" s="197"/>
      <c r="TDF1037" s="197"/>
      <c r="TDG1037" s="197"/>
      <c r="TDH1037" s="197"/>
      <c r="TDI1037" s="197"/>
      <c r="TDJ1037" s="197"/>
      <c r="TDK1037" s="197"/>
      <c r="TDL1037" s="197"/>
      <c r="TDM1037" s="197"/>
      <c r="TDN1037" s="197"/>
      <c r="TDO1037" s="197"/>
      <c r="TDP1037" s="197"/>
      <c r="TDQ1037" s="197"/>
      <c r="TDR1037" s="197"/>
      <c r="TDS1037" s="197"/>
      <c r="TDT1037" s="197"/>
      <c r="TDU1037" s="197"/>
      <c r="TDV1037" s="197"/>
      <c r="TDW1037" s="197"/>
      <c r="TDX1037" s="197"/>
      <c r="TDY1037" s="197"/>
      <c r="TDZ1037" s="197"/>
      <c r="TEA1037" s="197"/>
      <c r="TEB1037" s="197"/>
      <c r="TEC1037" s="197"/>
      <c r="TED1037" s="197"/>
      <c r="TEE1037" s="197"/>
      <c r="TEF1037" s="197"/>
      <c r="TEG1037" s="197"/>
      <c r="TEH1037" s="197"/>
      <c r="TEI1037" s="197"/>
      <c r="TEJ1037" s="197"/>
      <c r="TEK1037" s="197"/>
      <c r="TEL1037" s="197"/>
      <c r="TEM1037" s="197"/>
      <c r="TEN1037" s="197"/>
      <c r="TEO1037" s="197"/>
      <c r="TEP1037" s="197"/>
      <c r="TEQ1037" s="197"/>
      <c r="TER1037" s="197"/>
      <c r="TES1037" s="197"/>
      <c r="TET1037" s="197"/>
      <c r="TEU1037" s="197"/>
      <c r="TEV1037" s="197"/>
      <c r="TEW1037" s="197"/>
      <c r="TEX1037" s="197"/>
      <c r="TEY1037" s="197"/>
      <c r="TEZ1037" s="197"/>
      <c r="TFA1037" s="197"/>
      <c r="TFB1037" s="197"/>
      <c r="TFC1037" s="197"/>
      <c r="TFD1037" s="197"/>
      <c r="TFE1037" s="197"/>
      <c r="TFF1037" s="197"/>
      <c r="TFG1037" s="197"/>
      <c r="TFH1037" s="197"/>
      <c r="TFI1037" s="197"/>
      <c r="TFJ1037" s="197"/>
      <c r="TFK1037" s="197"/>
      <c r="TFL1037" s="197"/>
      <c r="TFM1037" s="197"/>
      <c r="TFN1037" s="197"/>
      <c r="TFO1037" s="197"/>
      <c r="TFP1037" s="197"/>
      <c r="TFQ1037" s="197"/>
      <c r="TFR1037" s="197"/>
      <c r="TFS1037" s="197"/>
      <c r="TFT1037" s="197"/>
      <c r="TFU1037" s="197"/>
      <c r="TFV1037" s="197"/>
      <c r="TFW1037" s="197"/>
      <c r="TFX1037" s="197"/>
      <c r="TFY1037" s="197"/>
      <c r="TFZ1037" s="197"/>
      <c r="TGA1037" s="197"/>
      <c r="TGB1037" s="197"/>
      <c r="TGC1037" s="197"/>
      <c r="TGD1037" s="197"/>
      <c r="TGE1037" s="197"/>
      <c r="TGF1037" s="197"/>
      <c r="TGG1037" s="197"/>
      <c r="TGH1037" s="197"/>
      <c r="TGI1037" s="197"/>
      <c r="TGJ1037" s="197"/>
      <c r="TGK1037" s="197"/>
      <c r="TGL1037" s="197"/>
      <c r="TGM1037" s="197"/>
      <c r="TGN1037" s="197"/>
      <c r="TGO1037" s="197"/>
      <c r="TGP1037" s="197"/>
      <c r="TGQ1037" s="197"/>
      <c r="TGR1037" s="197"/>
      <c r="TGS1037" s="197"/>
      <c r="TGT1037" s="197"/>
      <c r="TGU1037" s="197"/>
      <c r="TGV1037" s="197"/>
      <c r="TGW1037" s="197"/>
      <c r="TGX1037" s="197"/>
      <c r="TGY1037" s="197"/>
      <c r="TGZ1037" s="197"/>
      <c r="THA1037" s="197"/>
      <c r="THB1037" s="197"/>
      <c r="THC1037" s="197"/>
      <c r="THD1037" s="197"/>
      <c r="THE1037" s="197"/>
      <c r="THF1037" s="197"/>
      <c r="THG1037" s="197"/>
      <c r="THH1037" s="197"/>
      <c r="THI1037" s="197"/>
      <c r="THJ1037" s="197"/>
      <c r="THK1037" s="197"/>
      <c r="THL1037" s="197"/>
      <c r="THM1037" s="197"/>
      <c r="THN1037" s="197"/>
      <c r="THO1037" s="197"/>
      <c r="THP1037" s="197"/>
      <c r="THQ1037" s="197"/>
      <c r="THR1037" s="197"/>
      <c r="THS1037" s="197"/>
      <c r="THT1037" s="197"/>
      <c r="THU1037" s="197"/>
      <c r="THV1037" s="197"/>
      <c r="THW1037" s="197"/>
      <c r="THX1037" s="197"/>
      <c r="THY1037" s="197"/>
      <c r="THZ1037" s="197"/>
      <c r="TIA1037" s="197"/>
      <c r="TIB1037" s="197"/>
      <c r="TIC1037" s="197"/>
      <c r="TID1037" s="197"/>
      <c r="TIE1037" s="197"/>
      <c r="TIF1037" s="197"/>
      <c r="TIG1037" s="197"/>
      <c r="TIH1037" s="197"/>
      <c r="TII1037" s="197"/>
      <c r="TIJ1037" s="197"/>
      <c r="TIK1037" s="197"/>
      <c r="TIL1037" s="197"/>
      <c r="TIM1037" s="197"/>
      <c r="TIN1037" s="197"/>
      <c r="TIO1037" s="197"/>
      <c r="TIP1037" s="197"/>
      <c r="TIQ1037" s="197"/>
      <c r="TIR1037" s="197"/>
      <c r="TIS1037" s="197"/>
      <c r="TIT1037" s="197"/>
      <c r="TIU1037" s="197"/>
      <c r="TIV1037" s="197"/>
      <c r="TIW1037" s="197"/>
      <c r="TIX1037" s="197"/>
      <c r="TIY1037" s="197"/>
      <c r="TIZ1037" s="197"/>
      <c r="TJA1037" s="197"/>
      <c r="TJB1037" s="197"/>
      <c r="TJC1037" s="197"/>
      <c r="TJD1037" s="197"/>
      <c r="TJE1037" s="197"/>
      <c r="TJF1037" s="197"/>
      <c r="TJG1037" s="197"/>
      <c r="TJH1037" s="197"/>
      <c r="TJI1037" s="197"/>
      <c r="TJJ1037" s="197"/>
      <c r="TJK1037" s="197"/>
      <c r="TJL1037" s="197"/>
      <c r="TJM1037" s="197"/>
      <c r="TJN1037" s="197"/>
      <c r="TJO1037" s="197"/>
      <c r="TJP1037" s="197"/>
      <c r="TJQ1037" s="197"/>
      <c r="TJR1037" s="197"/>
      <c r="TJS1037" s="197"/>
      <c r="TJT1037" s="197"/>
      <c r="TJU1037" s="197"/>
      <c r="TJV1037" s="197"/>
      <c r="TJW1037" s="197"/>
      <c r="TJX1037" s="197"/>
      <c r="TJY1037" s="197"/>
      <c r="TJZ1037" s="197"/>
      <c r="TKA1037" s="197"/>
      <c r="TKB1037" s="197"/>
      <c r="TKC1037" s="197"/>
      <c r="TKD1037" s="197"/>
      <c r="TKE1037" s="197"/>
      <c r="TKF1037" s="197"/>
      <c r="TKG1037" s="197"/>
      <c r="TKH1037" s="197"/>
      <c r="TKI1037" s="197"/>
      <c r="TKJ1037" s="197"/>
      <c r="TKK1037" s="197"/>
      <c r="TKL1037" s="197"/>
      <c r="TKM1037" s="197"/>
      <c r="TKN1037" s="197"/>
      <c r="TKO1037" s="197"/>
      <c r="TKP1037" s="197"/>
      <c r="TKQ1037" s="197"/>
      <c r="TKR1037" s="197"/>
      <c r="TKS1037" s="197"/>
      <c r="TKT1037" s="197"/>
      <c r="TKU1037" s="197"/>
      <c r="TKV1037" s="197"/>
      <c r="TKW1037" s="197"/>
      <c r="TKX1037" s="197"/>
      <c r="TKY1037" s="197"/>
      <c r="TKZ1037" s="197"/>
      <c r="TLA1037" s="197"/>
      <c r="TLB1037" s="197"/>
      <c r="TLC1037" s="197"/>
      <c r="TLD1037" s="197"/>
      <c r="TLE1037" s="197"/>
      <c r="TLF1037" s="197"/>
      <c r="TLG1037" s="197"/>
      <c r="TLH1037" s="197"/>
      <c r="TLI1037" s="197"/>
      <c r="TLJ1037" s="197"/>
      <c r="TLK1037" s="197"/>
      <c r="TLL1037" s="197"/>
      <c r="TLM1037" s="197"/>
      <c r="TLN1037" s="197"/>
      <c r="TLO1037" s="197"/>
      <c r="TLP1037" s="197"/>
      <c r="TLQ1037" s="197"/>
      <c r="TLR1037" s="197"/>
      <c r="TLS1037" s="197"/>
      <c r="TLT1037" s="197"/>
      <c r="TLU1037" s="197"/>
      <c r="TLV1037" s="197"/>
      <c r="TLW1037" s="197"/>
      <c r="TLX1037" s="197"/>
      <c r="TLY1037" s="197"/>
      <c r="TLZ1037" s="197"/>
      <c r="TMA1037" s="197"/>
      <c r="TMB1037" s="197"/>
      <c r="TMC1037" s="197"/>
      <c r="TMD1037" s="197"/>
      <c r="TME1037" s="197"/>
      <c r="TMF1037" s="197"/>
      <c r="TMG1037" s="197"/>
      <c r="TMH1037" s="197"/>
      <c r="TMI1037" s="197"/>
      <c r="TMJ1037" s="197"/>
      <c r="TMK1037" s="197"/>
      <c r="TML1037" s="197"/>
      <c r="TMM1037" s="197"/>
      <c r="TMN1037" s="197"/>
      <c r="TMO1037" s="197"/>
      <c r="TMP1037" s="197"/>
      <c r="TMQ1037" s="197"/>
      <c r="TMR1037" s="197"/>
      <c r="TMS1037" s="197"/>
      <c r="TMT1037" s="197"/>
      <c r="TMU1037" s="197"/>
      <c r="TMV1037" s="197"/>
      <c r="TMW1037" s="197"/>
      <c r="TMX1037" s="197"/>
      <c r="TMY1037" s="197"/>
      <c r="TMZ1037" s="197"/>
      <c r="TNA1037" s="197"/>
      <c r="TNB1037" s="197"/>
      <c r="TNC1037" s="197"/>
      <c r="TND1037" s="197"/>
      <c r="TNE1037" s="197"/>
      <c r="TNF1037" s="197"/>
      <c r="TNG1037" s="197"/>
      <c r="TNH1037" s="197"/>
      <c r="TNI1037" s="197"/>
      <c r="TNJ1037" s="197"/>
      <c r="TNK1037" s="197"/>
      <c r="TNL1037" s="197"/>
      <c r="TNM1037" s="197"/>
      <c r="TNN1037" s="197"/>
      <c r="TNO1037" s="197"/>
      <c r="TNP1037" s="197"/>
      <c r="TNQ1037" s="197"/>
      <c r="TNR1037" s="197"/>
      <c r="TNS1037" s="197"/>
      <c r="TNT1037" s="197"/>
      <c r="TNU1037" s="197"/>
      <c r="TNV1037" s="197"/>
      <c r="TNW1037" s="197"/>
      <c r="TNX1037" s="197"/>
      <c r="TNY1037" s="197"/>
      <c r="TNZ1037" s="197"/>
      <c r="TOA1037" s="197"/>
      <c r="TOB1037" s="197"/>
      <c r="TOC1037" s="197"/>
      <c r="TOD1037" s="197"/>
      <c r="TOE1037" s="197"/>
      <c r="TOF1037" s="197"/>
      <c r="TOG1037" s="197"/>
      <c r="TOH1037" s="197"/>
      <c r="TOI1037" s="197"/>
      <c r="TOJ1037" s="197"/>
      <c r="TOK1037" s="197"/>
      <c r="TOL1037" s="197"/>
      <c r="TOM1037" s="197"/>
      <c r="TON1037" s="197"/>
      <c r="TOO1037" s="197"/>
      <c r="TOP1037" s="197"/>
      <c r="TOQ1037" s="197"/>
      <c r="TOR1037" s="197"/>
      <c r="TOS1037" s="197"/>
      <c r="TOT1037" s="197"/>
      <c r="TOU1037" s="197"/>
      <c r="TOV1037" s="197"/>
      <c r="TOW1037" s="197"/>
      <c r="TOX1037" s="197"/>
      <c r="TOY1037" s="197"/>
      <c r="TOZ1037" s="197"/>
      <c r="TPA1037" s="197"/>
      <c r="TPB1037" s="197"/>
      <c r="TPC1037" s="197"/>
      <c r="TPD1037" s="197"/>
      <c r="TPE1037" s="197"/>
      <c r="TPF1037" s="197"/>
      <c r="TPG1037" s="197"/>
      <c r="TPH1037" s="197"/>
      <c r="TPI1037" s="197"/>
      <c r="TPJ1037" s="197"/>
      <c r="TPK1037" s="197"/>
      <c r="TPL1037" s="197"/>
      <c r="TPM1037" s="197"/>
      <c r="TPN1037" s="197"/>
      <c r="TPO1037" s="197"/>
      <c r="TPP1037" s="197"/>
      <c r="TPQ1037" s="197"/>
      <c r="TPR1037" s="197"/>
      <c r="TPS1037" s="197"/>
      <c r="TPT1037" s="197"/>
      <c r="TPU1037" s="197"/>
      <c r="TPV1037" s="197"/>
      <c r="TPW1037" s="197"/>
      <c r="TPX1037" s="197"/>
      <c r="TPY1037" s="197"/>
      <c r="TPZ1037" s="197"/>
      <c r="TQA1037" s="197"/>
      <c r="TQB1037" s="197"/>
      <c r="TQC1037" s="197"/>
      <c r="TQD1037" s="197"/>
      <c r="TQE1037" s="197"/>
      <c r="TQF1037" s="197"/>
      <c r="TQG1037" s="197"/>
      <c r="TQH1037" s="197"/>
      <c r="TQI1037" s="197"/>
      <c r="TQJ1037" s="197"/>
      <c r="TQK1037" s="197"/>
      <c r="TQL1037" s="197"/>
      <c r="TQM1037" s="197"/>
      <c r="TQN1037" s="197"/>
      <c r="TQO1037" s="197"/>
      <c r="TQP1037" s="197"/>
      <c r="TQQ1037" s="197"/>
      <c r="TQR1037" s="197"/>
      <c r="TQS1037" s="197"/>
      <c r="TQT1037" s="197"/>
      <c r="TQU1037" s="197"/>
      <c r="TQV1037" s="197"/>
      <c r="TQW1037" s="197"/>
      <c r="TQX1037" s="197"/>
      <c r="TQY1037" s="197"/>
      <c r="TQZ1037" s="197"/>
      <c r="TRA1037" s="197"/>
      <c r="TRB1037" s="197"/>
      <c r="TRC1037" s="197"/>
      <c r="TRD1037" s="197"/>
      <c r="TRE1037" s="197"/>
      <c r="TRF1037" s="197"/>
      <c r="TRG1037" s="197"/>
      <c r="TRH1037" s="197"/>
      <c r="TRI1037" s="197"/>
      <c r="TRJ1037" s="197"/>
      <c r="TRK1037" s="197"/>
      <c r="TRL1037" s="197"/>
      <c r="TRM1037" s="197"/>
      <c r="TRN1037" s="197"/>
      <c r="TRO1037" s="197"/>
      <c r="TRP1037" s="197"/>
      <c r="TRQ1037" s="197"/>
      <c r="TRR1037" s="197"/>
      <c r="TRS1037" s="197"/>
      <c r="TRT1037" s="197"/>
      <c r="TRU1037" s="197"/>
      <c r="TRV1037" s="197"/>
      <c r="TRW1037" s="197"/>
      <c r="TRX1037" s="197"/>
      <c r="TRY1037" s="197"/>
      <c r="TRZ1037" s="197"/>
      <c r="TSA1037" s="197"/>
      <c r="TSB1037" s="197"/>
      <c r="TSC1037" s="197"/>
      <c r="TSD1037" s="197"/>
      <c r="TSE1037" s="197"/>
      <c r="TSF1037" s="197"/>
      <c r="TSG1037" s="197"/>
      <c r="TSH1037" s="197"/>
      <c r="TSI1037" s="197"/>
      <c r="TSJ1037" s="197"/>
      <c r="TSK1037" s="197"/>
      <c r="TSL1037" s="197"/>
      <c r="TSM1037" s="197"/>
      <c r="TSN1037" s="197"/>
      <c r="TSO1037" s="197"/>
      <c r="TSP1037" s="197"/>
      <c r="TSQ1037" s="197"/>
      <c r="TSR1037" s="197"/>
      <c r="TSS1037" s="197"/>
      <c r="TST1037" s="197"/>
      <c r="TSU1037" s="197"/>
      <c r="TSV1037" s="197"/>
      <c r="TSW1037" s="197"/>
      <c r="TSX1037" s="197"/>
      <c r="TSY1037" s="197"/>
      <c r="TSZ1037" s="197"/>
      <c r="TTA1037" s="197"/>
      <c r="TTB1037" s="197"/>
      <c r="TTC1037" s="197"/>
      <c r="TTD1037" s="197"/>
      <c r="TTE1037" s="197"/>
      <c r="TTF1037" s="197"/>
      <c r="TTG1037" s="197"/>
      <c r="TTH1037" s="197"/>
      <c r="TTI1037" s="197"/>
      <c r="TTJ1037" s="197"/>
      <c r="TTK1037" s="197"/>
      <c r="TTL1037" s="197"/>
      <c r="TTM1037" s="197"/>
      <c r="TTN1037" s="197"/>
      <c r="TTO1037" s="197"/>
      <c r="TTP1037" s="197"/>
      <c r="TTQ1037" s="197"/>
      <c r="TTR1037" s="197"/>
      <c r="TTS1037" s="197"/>
      <c r="TTT1037" s="197"/>
      <c r="TTU1037" s="197"/>
      <c r="TTV1037" s="197"/>
      <c r="TTW1037" s="197"/>
      <c r="TTX1037" s="197"/>
      <c r="TTY1037" s="197"/>
      <c r="TTZ1037" s="197"/>
      <c r="TUA1037" s="197"/>
      <c r="TUB1037" s="197"/>
      <c r="TUC1037" s="197"/>
      <c r="TUD1037" s="197"/>
      <c r="TUE1037" s="197"/>
      <c r="TUF1037" s="197"/>
      <c r="TUG1037" s="197"/>
      <c r="TUH1037" s="197"/>
      <c r="TUI1037" s="197"/>
      <c r="TUJ1037" s="197"/>
      <c r="TUK1037" s="197"/>
      <c r="TUL1037" s="197"/>
      <c r="TUM1037" s="197"/>
      <c r="TUN1037" s="197"/>
      <c r="TUO1037" s="197"/>
      <c r="TUP1037" s="197"/>
      <c r="TUQ1037" s="197"/>
      <c r="TUR1037" s="197"/>
      <c r="TUS1037" s="197"/>
      <c r="TUT1037" s="197"/>
      <c r="TUU1037" s="197"/>
      <c r="TUV1037" s="197"/>
      <c r="TUW1037" s="197"/>
      <c r="TUX1037" s="197"/>
      <c r="TUY1037" s="197"/>
      <c r="TUZ1037" s="197"/>
      <c r="TVA1037" s="197"/>
      <c r="TVB1037" s="197"/>
      <c r="TVC1037" s="197"/>
      <c r="TVD1037" s="197"/>
      <c r="TVE1037" s="197"/>
      <c r="TVF1037" s="197"/>
      <c r="TVG1037" s="197"/>
      <c r="TVH1037" s="197"/>
      <c r="TVI1037" s="197"/>
      <c r="TVJ1037" s="197"/>
      <c r="TVK1037" s="197"/>
      <c r="TVL1037" s="197"/>
      <c r="TVM1037" s="197"/>
      <c r="TVN1037" s="197"/>
      <c r="TVO1037" s="197"/>
      <c r="TVP1037" s="197"/>
      <c r="TVQ1037" s="197"/>
      <c r="TVR1037" s="197"/>
      <c r="TVS1037" s="197"/>
      <c r="TVT1037" s="197"/>
      <c r="TVU1037" s="197"/>
      <c r="TVV1037" s="197"/>
      <c r="TVW1037" s="197"/>
      <c r="TVX1037" s="197"/>
      <c r="TVY1037" s="197"/>
      <c r="TVZ1037" s="197"/>
      <c r="TWA1037" s="197"/>
      <c r="TWB1037" s="197"/>
      <c r="TWC1037" s="197"/>
      <c r="TWD1037" s="197"/>
      <c r="TWE1037" s="197"/>
      <c r="TWF1037" s="197"/>
      <c r="TWG1037" s="197"/>
      <c r="TWH1037" s="197"/>
      <c r="TWI1037" s="197"/>
      <c r="TWJ1037" s="197"/>
      <c r="TWK1037" s="197"/>
      <c r="TWL1037" s="197"/>
      <c r="TWM1037" s="197"/>
      <c r="TWN1037" s="197"/>
      <c r="TWO1037" s="197"/>
      <c r="TWP1037" s="197"/>
      <c r="TWQ1037" s="197"/>
      <c r="TWR1037" s="197"/>
      <c r="TWS1037" s="197"/>
      <c r="TWT1037" s="197"/>
      <c r="TWU1037" s="197"/>
      <c r="TWV1037" s="197"/>
      <c r="TWW1037" s="197"/>
      <c r="TWX1037" s="197"/>
      <c r="TWY1037" s="197"/>
      <c r="TWZ1037" s="197"/>
      <c r="TXA1037" s="197"/>
      <c r="TXB1037" s="197"/>
      <c r="TXC1037" s="197"/>
      <c r="TXD1037" s="197"/>
      <c r="TXE1037" s="197"/>
      <c r="TXF1037" s="197"/>
      <c r="TXG1037" s="197"/>
      <c r="TXH1037" s="197"/>
      <c r="TXI1037" s="197"/>
      <c r="TXJ1037" s="197"/>
      <c r="TXK1037" s="197"/>
      <c r="TXL1037" s="197"/>
      <c r="TXM1037" s="197"/>
      <c r="TXN1037" s="197"/>
      <c r="TXO1037" s="197"/>
      <c r="TXP1037" s="197"/>
      <c r="TXQ1037" s="197"/>
      <c r="TXR1037" s="197"/>
      <c r="TXS1037" s="197"/>
      <c r="TXT1037" s="197"/>
      <c r="TXU1037" s="197"/>
      <c r="TXV1037" s="197"/>
      <c r="TXW1037" s="197"/>
      <c r="TXX1037" s="197"/>
      <c r="TXY1037" s="197"/>
      <c r="TXZ1037" s="197"/>
      <c r="TYA1037" s="197"/>
      <c r="TYB1037" s="197"/>
      <c r="TYC1037" s="197"/>
      <c r="TYD1037" s="197"/>
      <c r="TYE1037" s="197"/>
      <c r="TYF1037" s="197"/>
      <c r="TYG1037" s="197"/>
      <c r="TYH1037" s="197"/>
      <c r="TYI1037" s="197"/>
      <c r="TYJ1037" s="197"/>
      <c r="TYK1037" s="197"/>
      <c r="TYL1037" s="197"/>
      <c r="TYM1037" s="197"/>
      <c r="TYN1037" s="197"/>
      <c r="TYO1037" s="197"/>
      <c r="TYP1037" s="197"/>
      <c r="TYQ1037" s="197"/>
      <c r="TYR1037" s="197"/>
      <c r="TYS1037" s="197"/>
      <c r="TYT1037" s="197"/>
      <c r="TYU1037" s="197"/>
      <c r="TYV1037" s="197"/>
      <c r="TYW1037" s="197"/>
      <c r="TYX1037" s="197"/>
      <c r="TYY1037" s="197"/>
      <c r="TYZ1037" s="197"/>
      <c r="TZA1037" s="197"/>
      <c r="TZB1037" s="197"/>
      <c r="TZC1037" s="197"/>
      <c r="TZD1037" s="197"/>
      <c r="TZE1037" s="197"/>
      <c r="TZF1037" s="197"/>
      <c r="TZG1037" s="197"/>
      <c r="TZH1037" s="197"/>
      <c r="TZI1037" s="197"/>
      <c r="TZJ1037" s="197"/>
      <c r="TZK1037" s="197"/>
      <c r="TZL1037" s="197"/>
      <c r="TZM1037" s="197"/>
      <c r="TZN1037" s="197"/>
      <c r="TZO1037" s="197"/>
      <c r="TZP1037" s="197"/>
      <c r="TZQ1037" s="197"/>
      <c r="TZR1037" s="197"/>
      <c r="TZS1037" s="197"/>
      <c r="TZT1037" s="197"/>
      <c r="TZU1037" s="197"/>
      <c r="TZV1037" s="197"/>
      <c r="TZW1037" s="197"/>
      <c r="TZX1037" s="197"/>
      <c r="TZY1037" s="197"/>
      <c r="TZZ1037" s="197"/>
      <c r="UAA1037" s="197"/>
      <c r="UAB1037" s="197"/>
      <c r="UAC1037" s="197"/>
      <c r="UAD1037" s="197"/>
      <c r="UAE1037" s="197"/>
      <c r="UAF1037" s="197"/>
      <c r="UAG1037" s="197"/>
      <c r="UAH1037" s="197"/>
      <c r="UAI1037" s="197"/>
      <c r="UAJ1037" s="197"/>
      <c r="UAK1037" s="197"/>
      <c r="UAL1037" s="197"/>
      <c r="UAM1037" s="197"/>
      <c r="UAN1037" s="197"/>
      <c r="UAO1037" s="197"/>
      <c r="UAP1037" s="197"/>
      <c r="UAQ1037" s="197"/>
      <c r="UAR1037" s="197"/>
      <c r="UAS1037" s="197"/>
      <c r="UAT1037" s="197"/>
      <c r="UAU1037" s="197"/>
      <c r="UAV1037" s="197"/>
      <c r="UAW1037" s="197"/>
      <c r="UAX1037" s="197"/>
      <c r="UAY1037" s="197"/>
      <c r="UAZ1037" s="197"/>
      <c r="UBA1037" s="197"/>
      <c r="UBB1037" s="197"/>
      <c r="UBC1037" s="197"/>
      <c r="UBD1037" s="197"/>
      <c r="UBE1037" s="197"/>
      <c r="UBF1037" s="197"/>
      <c r="UBG1037" s="197"/>
      <c r="UBH1037" s="197"/>
      <c r="UBI1037" s="197"/>
      <c r="UBJ1037" s="197"/>
      <c r="UBK1037" s="197"/>
      <c r="UBL1037" s="197"/>
      <c r="UBM1037" s="197"/>
      <c r="UBN1037" s="197"/>
      <c r="UBO1037" s="197"/>
      <c r="UBP1037" s="197"/>
      <c r="UBQ1037" s="197"/>
      <c r="UBR1037" s="197"/>
      <c r="UBS1037" s="197"/>
      <c r="UBT1037" s="197"/>
      <c r="UBU1037" s="197"/>
      <c r="UBV1037" s="197"/>
      <c r="UBW1037" s="197"/>
      <c r="UBX1037" s="197"/>
      <c r="UBY1037" s="197"/>
      <c r="UBZ1037" s="197"/>
      <c r="UCA1037" s="197"/>
      <c r="UCB1037" s="197"/>
      <c r="UCC1037" s="197"/>
      <c r="UCD1037" s="197"/>
      <c r="UCE1037" s="197"/>
      <c r="UCF1037" s="197"/>
      <c r="UCG1037" s="197"/>
      <c r="UCH1037" s="197"/>
      <c r="UCI1037" s="197"/>
      <c r="UCJ1037" s="197"/>
      <c r="UCK1037" s="197"/>
      <c r="UCL1037" s="197"/>
      <c r="UCM1037" s="197"/>
      <c r="UCN1037" s="197"/>
      <c r="UCO1037" s="197"/>
      <c r="UCP1037" s="197"/>
      <c r="UCQ1037" s="197"/>
      <c r="UCR1037" s="197"/>
      <c r="UCS1037" s="197"/>
      <c r="UCT1037" s="197"/>
      <c r="UCU1037" s="197"/>
      <c r="UCV1037" s="197"/>
      <c r="UCW1037" s="197"/>
      <c r="UCX1037" s="197"/>
      <c r="UCY1037" s="197"/>
      <c r="UCZ1037" s="197"/>
      <c r="UDA1037" s="197"/>
      <c r="UDB1037" s="197"/>
      <c r="UDC1037" s="197"/>
      <c r="UDD1037" s="197"/>
      <c r="UDE1037" s="197"/>
      <c r="UDF1037" s="197"/>
      <c r="UDG1037" s="197"/>
      <c r="UDH1037" s="197"/>
      <c r="UDI1037" s="197"/>
      <c r="UDJ1037" s="197"/>
      <c r="UDK1037" s="197"/>
      <c r="UDL1037" s="197"/>
      <c r="UDM1037" s="197"/>
      <c r="UDN1037" s="197"/>
      <c r="UDO1037" s="197"/>
      <c r="UDP1037" s="197"/>
      <c r="UDQ1037" s="197"/>
      <c r="UDR1037" s="197"/>
      <c r="UDS1037" s="197"/>
      <c r="UDT1037" s="197"/>
      <c r="UDU1037" s="197"/>
      <c r="UDV1037" s="197"/>
      <c r="UDW1037" s="197"/>
      <c r="UDX1037" s="197"/>
      <c r="UDY1037" s="197"/>
      <c r="UDZ1037" s="197"/>
      <c r="UEA1037" s="197"/>
      <c r="UEB1037" s="197"/>
      <c r="UEC1037" s="197"/>
      <c r="UED1037" s="197"/>
      <c r="UEE1037" s="197"/>
      <c r="UEF1037" s="197"/>
      <c r="UEG1037" s="197"/>
      <c r="UEH1037" s="197"/>
      <c r="UEI1037" s="197"/>
      <c r="UEJ1037" s="197"/>
      <c r="UEK1037" s="197"/>
      <c r="UEL1037" s="197"/>
      <c r="UEM1037" s="197"/>
      <c r="UEN1037" s="197"/>
      <c r="UEO1037" s="197"/>
      <c r="UEP1037" s="197"/>
      <c r="UEQ1037" s="197"/>
      <c r="UER1037" s="197"/>
      <c r="UES1037" s="197"/>
      <c r="UET1037" s="197"/>
      <c r="UEU1037" s="197"/>
      <c r="UEV1037" s="197"/>
      <c r="UEW1037" s="197"/>
      <c r="UEX1037" s="197"/>
      <c r="UEY1037" s="197"/>
      <c r="UEZ1037" s="197"/>
      <c r="UFA1037" s="197"/>
      <c r="UFB1037" s="197"/>
      <c r="UFC1037" s="197"/>
      <c r="UFD1037" s="197"/>
      <c r="UFE1037" s="197"/>
      <c r="UFF1037" s="197"/>
      <c r="UFG1037" s="197"/>
      <c r="UFH1037" s="197"/>
      <c r="UFI1037" s="197"/>
      <c r="UFJ1037" s="197"/>
      <c r="UFK1037" s="197"/>
      <c r="UFL1037" s="197"/>
      <c r="UFM1037" s="197"/>
      <c r="UFN1037" s="197"/>
      <c r="UFO1037" s="197"/>
      <c r="UFP1037" s="197"/>
      <c r="UFQ1037" s="197"/>
      <c r="UFR1037" s="197"/>
      <c r="UFS1037" s="197"/>
      <c r="UFT1037" s="197"/>
      <c r="UFU1037" s="197"/>
      <c r="UFV1037" s="197"/>
      <c r="UFW1037" s="197"/>
      <c r="UFX1037" s="197"/>
      <c r="UFY1037" s="197"/>
      <c r="UFZ1037" s="197"/>
      <c r="UGA1037" s="197"/>
      <c r="UGB1037" s="197"/>
      <c r="UGC1037" s="197"/>
      <c r="UGD1037" s="197"/>
      <c r="UGE1037" s="197"/>
      <c r="UGF1037" s="197"/>
      <c r="UGG1037" s="197"/>
      <c r="UGH1037" s="197"/>
      <c r="UGI1037" s="197"/>
      <c r="UGJ1037" s="197"/>
      <c r="UGK1037" s="197"/>
      <c r="UGL1037" s="197"/>
      <c r="UGM1037" s="197"/>
      <c r="UGN1037" s="197"/>
      <c r="UGO1037" s="197"/>
      <c r="UGP1037" s="197"/>
      <c r="UGQ1037" s="197"/>
      <c r="UGR1037" s="197"/>
      <c r="UGS1037" s="197"/>
      <c r="UGT1037" s="197"/>
      <c r="UGU1037" s="197"/>
      <c r="UGV1037" s="197"/>
      <c r="UGW1037" s="197"/>
      <c r="UGX1037" s="197"/>
      <c r="UGY1037" s="197"/>
      <c r="UGZ1037" s="197"/>
      <c r="UHA1037" s="197"/>
      <c r="UHB1037" s="197"/>
      <c r="UHC1037" s="197"/>
      <c r="UHD1037" s="197"/>
      <c r="UHE1037" s="197"/>
      <c r="UHF1037" s="197"/>
      <c r="UHG1037" s="197"/>
      <c r="UHH1037" s="197"/>
      <c r="UHI1037" s="197"/>
      <c r="UHJ1037" s="197"/>
      <c r="UHK1037" s="197"/>
      <c r="UHL1037" s="197"/>
      <c r="UHM1037" s="197"/>
      <c r="UHN1037" s="197"/>
      <c r="UHO1037" s="197"/>
      <c r="UHP1037" s="197"/>
      <c r="UHQ1037" s="197"/>
      <c r="UHR1037" s="197"/>
      <c r="UHS1037" s="197"/>
      <c r="UHT1037" s="197"/>
      <c r="UHU1037" s="197"/>
      <c r="UHV1037" s="197"/>
      <c r="UHW1037" s="197"/>
      <c r="UHX1037" s="197"/>
      <c r="UHY1037" s="197"/>
      <c r="UHZ1037" s="197"/>
      <c r="UIA1037" s="197"/>
      <c r="UIB1037" s="197"/>
      <c r="UIC1037" s="197"/>
      <c r="UID1037" s="197"/>
      <c r="UIE1037" s="197"/>
      <c r="UIF1037" s="197"/>
      <c r="UIG1037" s="197"/>
      <c r="UIH1037" s="197"/>
      <c r="UII1037" s="197"/>
      <c r="UIJ1037" s="197"/>
      <c r="UIK1037" s="197"/>
      <c r="UIL1037" s="197"/>
      <c r="UIM1037" s="197"/>
      <c r="UIN1037" s="197"/>
      <c r="UIO1037" s="197"/>
      <c r="UIP1037" s="197"/>
      <c r="UIQ1037" s="197"/>
      <c r="UIR1037" s="197"/>
      <c r="UIS1037" s="197"/>
      <c r="UIT1037" s="197"/>
      <c r="UIU1037" s="197"/>
      <c r="UIV1037" s="197"/>
      <c r="UIW1037" s="197"/>
      <c r="UIX1037" s="197"/>
      <c r="UIY1037" s="197"/>
      <c r="UIZ1037" s="197"/>
      <c r="UJA1037" s="197"/>
      <c r="UJB1037" s="197"/>
      <c r="UJC1037" s="197"/>
      <c r="UJD1037" s="197"/>
      <c r="UJE1037" s="197"/>
      <c r="UJF1037" s="197"/>
      <c r="UJG1037" s="197"/>
      <c r="UJH1037" s="197"/>
      <c r="UJI1037" s="197"/>
      <c r="UJJ1037" s="197"/>
      <c r="UJK1037" s="197"/>
      <c r="UJL1037" s="197"/>
      <c r="UJM1037" s="197"/>
      <c r="UJN1037" s="197"/>
      <c r="UJO1037" s="197"/>
      <c r="UJP1037" s="197"/>
      <c r="UJQ1037" s="197"/>
      <c r="UJR1037" s="197"/>
      <c r="UJS1037" s="197"/>
      <c r="UJT1037" s="197"/>
      <c r="UJU1037" s="197"/>
      <c r="UJV1037" s="197"/>
      <c r="UJW1037" s="197"/>
      <c r="UJX1037" s="197"/>
      <c r="UJY1037" s="197"/>
      <c r="UJZ1037" s="197"/>
      <c r="UKA1037" s="197"/>
      <c r="UKB1037" s="197"/>
      <c r="UKC1037" s="197"/>
      <c r="UKD1037" s="197"/>
      <c r="UKE1037" s="197"/>
      <c r="UKF1037" s="197"/>
      <c r="UKG1037" s="197"/>
      <c r="UKH1037" s="197"/>
      <c r="UKI1037" s="197"/>
      <c r="UKJ1037" s="197"/>
      <c r="UKK1037" s="197"/>
      <c r="UKL1037" s="197"/>
      <c r="UKM1037" s="197"/>
      <c r="UKN1037" s="197"/>
      <c r="UKO1037" s="197"/>
      <c r="UKP1037" s="197"/>
      <c r="UKQ1037" s="197"/>
      <c r="UKR1037" s="197"/>
      <c r="UKS1037" s="197"/>
      <c r="UKT1037" s="197"/>
      <c r="UKU1037" s="197"/>
      <c r="UKV1037" s="197"/>
      <c r="UKW1037" s="197"/>
      <c r="UKX1037" s="197"/>
      <c r="UKY1037" s="197"/>
      <c r="UKZ1037" s="197"/>
      <c r="ULA1037" s="197"/>
      <c r="ULB1037" s="197"/>
      <c r="ULC1037" s="197"/>
      <c r="ULD1037" s="197"/>
      <c r="ULE1037" s="197"/>
      <c r="ULF1037" s="197"/>
      <c r="ULG1037" s="197"/>
      <c r="ULH1037" s="197"/>
      <c r="ULI1037" s="197"/>
      <c r="ULJ1037" s="197"/>
      <c r="ULK1037" s="197"/>
      <c r="ULL1037" s="197"/>
      <c r="ULM1037" s="197"/>
      <c r="ULN1037" s="197"/>
      <c r="ULO1037" s="197"/>
      <c r="ULP1037" s="197"/>
      <c r="ULQ1037" s="197"/>
      <c r="ULR1037" s="197"/>
      <c r="ULS1037" s="197"/>
      <c r="ULT1037" s="197"/>
      <c r="ULU1037" s="197"/>
      <c r="ULV1037" s="197"/>
      <c r="ULW1037" s="197"/>
      <c r="ULX1037" s="197"/>
      <c r="ULY1037" s="197"/>
      <c r="ULZ1037" s="197"/>
      <c r="UMA1037" s="197"/>
      <c r="UMB1037" s="197"/>
      <c r="UMC1037" s="197"/>
      <c r="UMD1037" s="197"/>
      <c r="UME1037" s="197"/>
      <c r="UMF1037" s="197"/>
      <c r="UMG1037" s="197"/>
      <c r="UMH1037" s="197"/>
      <c r="UMI1037" s="197"/>
      <c r="UMJ1037" s="197"/>
      <c r="UMK1037" s="197"/>
      <c r="UML1037" s="197"/>
      <c r="UMM1037" s="197"/>
      <c r="UMN1037" s="197"/>
      <c r="UMO1037" s="197"/>
      <c r="UMP1037" s="197"/>
      <c r="UMQ1037" s="197"/>
      <c r="UMR1037" s="197"/>
      <c r="UMS1037" s="197"/>
      <c r="UMT1037" s="197"/>
      <c r="UMU1037" s="197"/>
      <c r="UMV1037" s="197"/>
      <c r="UMW1037" s="197"/>
      <c r="UMX1037" s="197"/>
      <c r="UMY1037" s="197"/>
      <c r="UMZ1037" s="197"/>
      <c r="UNA1037" s="197"/>
      <c r="UNB1037" s="197"/>
      <c r="UNC1037" s="197"/>
      <c r="UND1037" s="197"/>
      <c r="UNE1037" s="197"/>
      <c r="UNF1037" s="197"/>
      <c r="UNG1037" s="197"/>
      <c r="UNH1037" s="197"/>
      <c r="UNI1037" s="197"/>
      <c r="UNJ1037" s="197"/>
      <c r="UNK1037" s="197"/>
      <c r="UNL1037" s="197"/>
      <c r="UNM1037" s="197"/>
      <c r="UNN1037" s="197"/>
      <c r="UNO1037" s="197"/>
      <c r="UNP1037" s="197"/>
      <c r="UNQ1037" s="197"/>
      <c r="UNR1037" s="197"/>
      <c r="UNS1037" s="197"/>
      <c r="UNT1037" s="197"/>
      <c r="UNU1037" s="197"/>
      <c r="UNV1037" s="197"/>
      <c r="UNW1037" s="197"/>
      <c r="UNX1037" s="197"/>
      <c r="UNY1037" s="197"/>
      <c r="UNZ1037" s="197"/>
      <c r="UOA1037" s="197"/>
      <c r="UOB1037" s="197"/>
      <c r="UOC1037" s="197"/>
      <c r="UOD1037" s="197"/>
      <c r="UOE1037" s="197"/>
      <c r="UOF1037" s="197"/>
      <c r="UOG1037" s="197"/>
      <c r="UOH1037" s="197"/>
      <c r="UOI1037" s="197"/>
      <c r="UOJ1037" s="197"/>
      <c r="UOK1037" s="197"/>
      <c r="UOL1037" s="197"/>
      <c r="UOM1037" s="197"/>
      <c r="UON1037" s="197"/>
      <c r="UOO1037" s="197"/>
      <c r="UOP1037" s="197"/>
      <c r="UOQ1037" s="197"/>
      <c r="UOR1037" s="197"/>
      <c r="UOS1037" s="197"/>
      <c r="UOT1037" s="197"/>
      <c r="UOU1037" s="197"/>
      <c r="UOV1037" s="197"/>
      <c r="UOW1037" s="197"/>
      <c r="UOX1037" s="197"/>
      <c r="UOY1037" s="197"/>
      <c r="UOZ1037" s="197"/>
      <c r="UPA1037" s="197"/>
      <c r="UPB1037" s="197"/>
      <c r="UPC1037" s="197"/>
      <c r="UPD1037" s="197"/>
      <c r="UPE1037" s="197"/>
      <c r="UPF1037" s="197"/>
      <c r="UPG1037" s="197"/>
      <c r="UPH1037" s="197"/>
      <c r="UPI1037" s="197"/>
      <c r="UPJ1037" s="197"/>
      <c r="UPK1037" s="197"/>
      <c r="UPL1037" s="197"/>
      <c r="UPM1037" s="197"/>
      <c r="UPN1037" s="197"/>
      <c r="UPO1037" s="197"/>
      <c r="UPP1037" s="197"/>
      <c r="UPQ1037" s="197"/>
      <c r="UPR1037" s="197"/>
      <c r="UPS1037" s="197"/>
      <c r="UPT1037" s="197"/>
      <c r="UPU1037" s="197"/>
      <c r="UPV1037" s="197"/>
      <c r="UPW1037" s="197"/>
      <c r="UPX1037" s="197"/>
      <c r="UPY1037" s="197"/>
      <c r="UPZ1037" s="197"/>
      <c r="UQA1037" s="197"/>
      <c r="UQB1037" s="197"/>
      <c r="UQC1037" s="197"/>
      <c r="UQD1037" s="197"/>
      <c r="UQE1037" s="197"/>
      <c r="UQF1037" s="197"/>
      <c r="UQG1037" s="197"/>
      <c r="UQH1037" s="197"/>
      <c r="UQI1037" s="197"/>
      <c r="UQJ1037" s="197"/>
      <c r="UQK1037" s="197"/>
      <c r="UQL1037" s="197"/>
      <c r="UQM1037" s="197"/>
      <c r="UQN1037" s="197"/>
      <c r="UQO1037" s="197"/>
      <c r="UQP1037" s="197"/>
      <c r="UQQ1037" s="197"/>
      <c r="UQR1037" s="197"/>
      <c r="UQS1037" s="197"/>
      <c r="UQT1037" s="197"/>
      <c r="UQU1037" s="197"/>
      <c r="UQV1037" s="197"/>
      <c r="UQW1037" s="197"/>
      <c r="UQX1037" s="197"/>
      <c r="UQY1037" s="197"/>
      <c r="UQZ1037" s="197"/>
      <c r="URA1037" s="197"/>
      <c r="URB1037" s="197"/>
      <c r="URC1037" s="197"/>
      <c r="URD1037" s="197"/>
      <c r="URE1037" s="197"/>
      <c r="URF1037" s="197"/>
      <c r="URG1037" s="197"/>
      <c r="URH1037" s="197"/>
      <c r="URI1037" s="197"/>
      <c r="URJ1037" s="197"/>
      <c r="URK1037" s="197"/>
      <c r="URL1037" s="197"/>
      <c r="URM1037" s="197"/>
      <c r="URN1037" s="197"/>
      <c r="URO1037" s="197"/>
      <c r="URP1037" s="197"/>
      <c r="URQ1037" s="197"/>
      <c r="URR1037" s="197"/>
      <c r="URS1037" s="197"/>
      <c r="URT1037" s="197"/>
      <c r="URU1037" s="197"/>
      <c r="URV1037" s="197"/>
      <c r="URW1037" s="197"/>
      <c r="URX1037" s="197"/>
      <c r="URY1037" s="197"/>
      <c r="URZ1037" s="197"/>
      <c r="USA1037" s="197"/>
      <c r="USB1037" s="197"/>
      <c r="USC1037" s="197"/>
      <c r="USD1037" s="197"/>
      <c r="USE1037" s="197"/>
      <c r="USF1037" s="197"/>
      <c r="USG1037" s="197"/>
      <c r="USH1037" s="197"/>
      <c r="USI1037" s="197"/>
      <c r="USJ1037" s="197"/>
      <c r="USK1037" s="197"/>
      <c r="USL1037" s="197"/>
      <c r="USM1037" s="197"/>
      <c r="USN1037" s="197"/>
      <c r="USO1037" s="197"/>
      <c r="USP1037" s="197"/>
      <c r="USQ1037" s="197"/>
      <c r="USR1037" s="197"/>
      <c r="USS1037" s="197"/>
      <c r="UST1037" s="197"/>
      <c r="USU1037" s="197"/>
      <c r="USV1037" s="197"/>
      <c r="USW1037" s="197"/>
      <c r="USX1037" s="197"/>
      <c r="USY1037" s="197"/>
      <c r="USZ1037" s="197"/>
      <c r="UTA1037" s="197"/>
      <c r="UTB1037" s="197"/>
      <c r="UTC1037" s="197"/>
      <c r="UTD1037" s="197"/>
      <c r="UTE1037" s="197"/>
      <c r="UTF1037" s="197"/>
      <c r="UTG1037" s="197"/>
      <c r="UTH1037" s="197"/>
      <c r="UTI1037" s="197"/>
      <c r="UTJ1037" s="197"/>
      <c r="UTK1037" s="197"/>
      <c r="UTL1037" s="197"/>
      <c r="UTM1037" s="197"/>
      <c r="UTN1037" s="197"/>
      <c r="UTO1037" s="197"/>
      <c r="UTP1037" s="197"/>
      <c r="UTQ1037" s="197"/>
      <c r="UTR1037" s="197"/>
      <c r="UTS1037" s="197"/>
      <c r="UTT1037" s="197"/>
      <c r="UTU1037" s="197"/>
      <c r="UTV1037" s="197"/>
      <c r="UTW1037" s="197"/>
      <c r="UTX1037" s="197"/>
      <c r="UTY1037" s="197"/>
      <c r="UTZ1037" s="197"/>
      <c r="UUA1037" s="197"/>
      <c r="UUB1037" s="197"/>
      <c r="UUC1037" s="197"/>
      <c r="UUD1037" s="197"/>
      <c r="UUE1037" s="197"/>
      <c r="UUF1037" s="197"/>
      <c r="UUG1037" s="197"/>
      <c r="UUH1037" s="197"/>
      <c r="UUI1037" s="197"/>
      <c r="UUJ1037" s="197"/>
      <c r="UUK1037" s="197"/>
      <c r="UUL1037" s="197"/>
      <c r="UUM1037" s="197"/>
      <c r="UUN1037" s="197"/>
      <c r="UUO1037" s="197"/>
      <c r="UUP1037" s="197"/>
      <c r="UUQ1037" s="197"/>
      <c r="UUR1037" s="197"/>
      <c r="UUS1037" s="197"/>
      <c r="UUT1037" s="197"/>
      <c r="UUU1037" s="197"/>
      <c r="UUV1037" s="197"/>
      <c r="UUW1037" s="197"/>
      <c r="UUX1037" s="197"/>
      <c r="UUY1037" s="197"/>
      <c r="UUZ1037" s="197"/>
      <c r="UVA1037" s="197"/>
      <c r="UVB1037" s="197"/>
      <c r="UVC1037" s="197"/>
      <c r="UVD1037" s="197"/>
      <c r="UVE1037" s="197"/>
      <c r="UVF1037" s="197"/>
      <c r="UVG1037" s="197"/>
      <c r="UVH1037" s="197"/>
      <c r="UVI1037" s="197"/>
      <c r="UVJ1037" s="197"/>
      <c r="UVK1037" s="197"/>
      <c r="UVL1037" s="197"/>
      <c r="UVM1037" s="197"/>
      <c r="UVN1037" s="197"/>
      <c r="UVO1037" s="197"/>
      <c r="UVP1037" s="197"/>
      <c r="UVQ1037" s="197"/>
      <c r="UVR1037" s="197"/>
      <c r="UVS1037" s="197"/>
      <c r="UVT1037" s="197"/>
      <c r="UVU1037" s="197"/>
      <c r="UVV1037" s="197"/>
      <c r="UVW1037" s="197"/>
      <c r="UVX1037" s="197"/>
      <c r="UVY1037" s="197"/>
      <c r="UVZ1037" s="197"/>
      <c r="UWA1037" s="197"/>
      <c r="UWB1037" s="197"/>
      <c r="UWC1037" s="197"/>
      <c r="UWD1037" s="197"/>
      <c r="UWE1037" s="197"/>
      <c r="UWF1037" s="197"/>
      <c r="UWG1037" s="197"/>
      <c r="UWH1037" s="197"/>
      <c r="UWI1037" s="197"/>
      <c r="UWJ1037" s="197"/>
      <c r="UWK1037" s="197"/>
      <c r="UWL1037" s="197"/>
      <c r="UWM1037" s="197"/>
      <c r="UWN1037" s="197"/>
      <c r="UWO1037" s="197"/>
      <c r="UWP1037" s="197"/>
      <c r="UWQ1037" s="197"/>
      <c r="UWR1037" s="197"/>
      <c r="UWS1037" s="197"/>
      <c r="UWT1037" s="197"/>
      <c r="UWU1037" s="197"/>
      <c r="UWV1037" s="197"/>
      <c r="UWW1037" s="197"/>
      <c r="UWX1037" s="197"/>
      <c r="UWY1037" s="197"/>
      <c r="UWZ1037" s="197"/>
      <c r="UXA1037" s="197"/>
      <c r="UXB1037" s="197"/>
      <c r="UXC1037" s="197"/>
      <c r="UXD1037" s="197"/>
      <c r="UXE1037" s="197"/>
      <c r="UXF1037" s="197"/>
      <c r="UXG1037" s="197"/>
      <c r="UXH1037" s="197"/>
      <c r="UXI1037" s="197"/>
      <c r="UXJ1037" s="197"/>
      <c r="UXK1037" s="197"/>
      <c r="UXL1037" s="197"/>
      <c r="UXM1037" s="197"/>
      <c r="UXN1037" s="197"/>
      <c r="UXO1037" s="197"/>
      <c r="UXP1037" s="197"/>
      <c r="UXQ1037" s="197"/>
      <c r="UXR1037" s="197"/>
      <c r="UXS1037" s="197"/>
      <c r="UXT1037" s="197"/>
      <c r="UXU1037" s="197"/>
      <c r="UXV1037" s="197"/>
      <c r="UXW1037" s="197"/>
      <c r="UXX1037" s="197"/>
      <c r="UXY1037" s="197"/>
      <c r="UXZ1037" s="197"/>
      <c r="UYA1037" s="197"/>
      <c r="UYB1037" s="197"/>
      <c r="UYC1037" s="197"/>
      <c r="UYD1037" s="197"/>
      <c r="UYE1037" s="197"/>
      <c r="UYF1037" s="197"/>
      <c r="UYG1037" s="197"/>
      <c r="UYH1037" s="197"/>
      <c r="UYI1037" s="197"/>
      <c r="UYJ1037" s="197"/>
      <c r="UYK1037" s="197"/>
      <c r="UYL1037" s="197"/>
      <c r="UYM1037" s="197"/>
      <c r="UYN1037" s="197"/>
      <c r="UYO1037" s="197"/>
      <c r="UYP1037" s="197"/>
      <c r="UYQ1037" s="197"/>
      <c r="UYR1037" s="197"/>
      <c r="UYS1037" s="197"/>
      <c r="UYT1037" s="197"/>
      <c r="UYU1037" s="197"/>
      <c r="UYV1037" s="197"/>
      <c r="UYW1037" s="197"/>
      <c r="UYX1037" s="197"/>
      <c r="UYY1037" s="197"/>
      <c r="UYZ1037" s="197"/>
      <c r="UZA1037" s="197"/>
      <c r="UZB1037" s="197"/>
      <c r="UZC1037" s="197"/>
      <c r="UZD1037" s="197"/>
      <c r="UZE1037" s="197"/>
      <c r="UZF1037" s="197"/>
      <c r="UZG1037" s="197"/>
      <c r="UZH1037" s="197"/>
      <c r="UZI1037" s="197"/>
      <c r="UZJ1037" s="197"/>
      <c r="UZK1037" s="197"/>
      <c r="UZL1037" s="197"/>
      <c r="UZM1037" s="197"/>
      <c r="UZN1037" s="197"/>
      <c r="UZO1037" s="197"/>
      <c r="UZP1037" s="197"/>
      <c r="UZQ1037" s="197"/>
      <c r="UZR1037" s="197"/>
      <c r="UZS1037" s="197"/>
      <c r="UZT1037" s="197"/>
      <c r="UZU1037" s="197"/>
      <c r="UZV1037" s="197"/>
      <c r="UZW1037" s="197"/>
      <c r="UZX1037" s="197"/>
      <c r="UZY1037" s="197"/>
      <c r="UZZ1037" s="197"/>
      <c r="VAA1037" s="197"/>
      <c r="VAB1037" s="197"/>
      <c r="VAC1037" s="197"/>
      <c r="VAD1037" s="197"/>
      <c r="VAE1037" s="197"/>
      <c r="VAF1037" s="197"/>
      <c r="VAG1037" s="197"/>
      <c r="VAH1037" s="197"/>
      <c r="VAI1037" s="197"/>
      <c r="VAJ1037" s="197"/>
      <c r="VAK1037" s="197"/>
      <c r="VAL1037" s="197"/>
      <c r="VAM1037" s="197"/>
      <c r="VAN1037" s="197"/>
      <c r="VAO1037" s="197"/>
      <c r="VAP1037" s="197"/>
      <c r="VAQ1037" s="197"/>
      <c r="VAR1037" s="197"/>
      <c r="VAS1037" s="197"/>
      <c r="VAT1037" s="197"/>
      <c r="VAU1037" s="197"/>
      <c r="VAV1037" s="197"/>
      <c r="VAW1037" s="197"/>
      <c r="VAX1037" s="197"/>
      <c r="VAY1037" s="197"/>
      <c r="VAZ1037" s="197"/>
      <c r="VBA1037" s="197"/>
      <c r="VBB1037" s="197"/>
      <c r="VBC1037" s="197"/>
      <c r="VBD1037" s="197"/>
      <c r="VBE1037" s="197"/>
      <c r="VBF1037" s="197"/>
      <c r="VBG1037" s="197"/>
      <c r="VBH1037" s="197"/>
      <c r="VBI1037" s="197"/>
      <c r="VBJ1037" s="197"/>
      <c r="VBK1037" s="197"/>
      <c r="VBL1037" s="197"/>
      <c r="VBM1037" s="197"/>
      <c r="VBN1037" s="197"/>
      <c r="VBO1037" s="197"/>
      <c r="VBP1037" s="197"/>
      <c r="VBQ1037" s="197"/>
      <c r="VBR1037" s="197"/>
      <c r="VBS1037" s="197"/>
      <c r="VBT1037" s="197"/>
      <c r="VBU1037" s="197"/>
      <c r="VBV1037" s="197"/>
      <c r="VBW1037" s="197"/>
      <c r="VBX1037" s="197"/>
      <c r="VBY1037" s="197"/>
      <c r="VBZ1037" s="197"/>
      <c r="VCA1037" s="197"/>
      <c r="VCB1037" s="197"/>
      <c r="VCC1037" s="197"/>
      <c r="VCD1037" s="197"/>
      <c r="VCE1037" s="197"/>
      <c r="VCF1037" s="197"/>
      <c r="VCG1037" s="197"/>
      <c r="VCH1037" s="197"/>
      <c r="VCI1037" s="197"/>
      <c r="VCJ1037" s="197"/>
      <c r="VCK1037" s="197"/>
      <c r="VCL1037" s="197"/>
      <c r="VCM1037" s="197"/>
      <c r="VCN1037" s="197"/>
      <c r="VCO1037" s="197"/>
      <c r="VCP1037" s="197"/>
      <c r="VCQ1037" s="197"/>
      <c r="VCR1037" s="197"/>
      <c r="VCS1037" s="197"/>
      <c r="VCT1037" s="197"/>
      <c r="VCU1037" s="197"/>
      <c r="VCV1037" s="197"/>
      <c r="VCW1037" s="197"/>
      <c r="VCX1037" s="197"/>
      <c r="VCY1037" s="197"/>
      <c r="VCZ1037" s="197"/>
      <c r="VDA1037" s="197"/>
      <c r="VDB1037" s="197"/>
      <c r="VDC1037" s="197"/>
      <c r="VDD1037" s="197"/>
      <c r="VDE1037" s="197"/>
      <c r="VDF1037" s="197"/>
      <c r="VDG1037" s="197"/>
      <c r="VDH1037" s="197"/>
      <c r="VDI1037" s="197"/>
      <c r="VDJ1037" s="197"/>
      <c r="VDK1037" s="197"/>
      <c r="VDL1037" s="197"/>
      <c r="VDM1037" s="197"/>
      <c r="VDN1037" s="197"/>
      <c r="VDO1037" s="197"/>
      <c r="VDP1037" s="197"/>
      <c r="VDQ1037" s="197"/>
      <c r="VDR1037" s="197"/>
      <c r="VDS1037" s="197"/>
      <c r="VDT1037" s="197"/>
      <c r="VDU1037" s="197"/>
      <c r="VDV1037" s="197"/>
      <c r="VDW1037" s="197"/>
      <c r="VDX1037" s="197"/>
      <c r="VDY1037" s="197"/>
      <c r="VDZ1037" s="197"/>
      <c r="VEA1037" s="197"/>
      <c r="VEB1037" s="197"/>
      <c r="VEC1037" s="197"/>
      <c r="VED1037" s="197"/>
      <c r="VEE1037" s="197"/>
      <c r="VEF1037" s="197"/>
      <c r="VEG1037" s="197"/>
      <c r="VEH1037" s="197"/>
      <c r="VEI1037" s="197"/>
      <c r="VEJ1037" s="197"/>
      <c r="VEK1037" s="197"/>
      <c r="VEL1037" s="197"/>
      <c r="VEM1037" s="197"/>
      <c r="VEN1037" s="197"/>
      <c r="VEO1037" s="197"/>
      <c r="VEP1037" s="197"/>
      <c r="VEQ1037" s="197"/>
      <c r="VER1037" s="197"/>
      <c r="VES1037" s="197"/>
      <c r="VET1037" s="197"/>
      <c r="VEU1037" s="197"/>
      <c r="VEV1037" s="197"/>
      <c r="VEW1037" s="197"/>
      <c r="VEX1037" s="197"/>
      <c r="VEY1037" s="197"/>
      <c r="VEZ1037" s="197"/>
      <c r="VFA1037" s="197"/>
      <c r="VFB1037" s="197"/>
      <c r="VFC1037" s="197"/>
      <c r="VFD1037" s="197"/>
      <c r="VFE1037" s="197"/>
      <c r="VFF1037" s="197"/>
      <c r="VFG1037" s="197"/>
      <c r="VFH1037" s="197"/>
      <c r="VFI1037" s="197"/>
      <c r="VFJ1037" s="197"/>
      <c r="VFK1037" s="197"/>
      <c r="VFL1037" s="197"/>
      <c r="VFM1037" s="197"/>
      <c r="VFN1037" s="197"/>
      <c r="VFO1037" s="197"/>
      <c r="VFP1037" s="197"/>
      <c r="VFQ1037" s="197"/>
      <c r="VFR1037" s="197"/>
      <c r="VFS1037" s="197"/>
      <c r="VFT1037" s="197"/>
      <c r="VFU1037" s="197"/>
      <c r="VFV1037" s="197"/>
      <c r="VFW1037" s="197"/>
      <c r="VFX1037" s="197"/>
      <c r="VFY1037" s="197"/>
      <c r="VFZ1037" s="197"/>
      <c r="VGA1037" s="197"/>
      <c r="VGB1037" s="197"/>
      <c r="VGC1037" s="197"/>
      <c r="VGD1037" s="197"/>
      <c r="VGE1037" s="197"/>
      <c r="VGF1037" s="197"/>
      <c r="VGG1037" s="197"/>
      <c r="VGH1037" s="197"/>
      <c r="VGI1037" s="197"/>
      <c r="VGJ1037" s="197"/>
      <c r="VGK1037" s="197"/>
      <c r="VGL1037" s="197"/>
      <c r="VGM1037" s="197"/>
      <c r="VGN1037" s="197"/>
      <c r="VGO1037" s="197"/>
      <c r="VGP1037" s="197"/>
      <c r="VGQ1037" s="197"/>
      <c r="VGR1037" s="197"/>
      <c r="VGS1037" s="197"/>
      <c r="VGT1037" s="197"/>
      <c r="VGU1037" s="197"/>
      <c r="VGV1037" s="197"/>
      <c r="VGW1037" s="197"/>
      <c r="VGX1037" s="197"/>
      <c r="VGY1037" s="197"/>
      <c r="VGZ1037" s="197"/>
      <c r="VHA1037" s="197"/>
      <c r="VHB1037" s="197"/>
      <c r="VHC1037" s="197"/>
      <c r="VHD1037" s="197"/>
      <c r="VHE1037" s="197"/>
      <c r="VHF1037" s="197"/>
      <c r="VHG1037" s="197"/>
      <c r="VHH1037" s="197"/>
      <c r="VHI1037" s="197"/>
      <c r="VHJ1037" s="197"/>
      <c r="VHK1037" s="197"/>
      <c r="VHL1037" s="197"/>
      <c r="VHM1037" s="197"/>
      <c r="VHN1037" s="197"/>
      <c r="VHO1037" s="197"/>
      <c r="VHP1037" s="197"/>
      <c r="VHQ1037" s="197"/>
      <c r="VHR1037" s="197"/>
      <c r="VHS1037" s="197"/>
      <c r="VHT1037" s="197"/>
      <c r="VHU1037" s="197"/>
      <c r="VHV1037" s="197"/>
      <c r="VHW1037" s="197"/>
      <c r="VHX1037" s="197"/>
      <c r="VHY1037" s="197"/>
      <c r="VHZ1037" s="197"/>
      <c r="VIA1037" s="197"/>
      <c r="VIB1037" s="197"/>
      <c r="VIC1037" s="197"/>
      <c r="VID1037" s="197"/>
      <c r="VIE1037" s="197"/>
      <c r="VIF1037" s="197"/>
      <c r="VIG1037" s="197"/>
      <c r="VIH1037" s="197"/>
      <c r="VII1037" s="197"/>
      <c r="VIJ1037" s="197"/>
      <c r="VIK1037" s="197"/>
      <c r="VIL1037" s="197"/>
      <c r="VIM1037" s="197"/>
      <c r="VIN1037" s="197"/>
      <c r="VIO1037" s="197"/>
      <c r="VIP1037" s="197"/>
      <c r="VIQ1037" s="197"/>
      <c r="VIR1037" s="197"/>
      <c r="VIS1037" s="197"/>
      <c r="VIT1037" s="197"/>
      <c r="VIU1037" s="197"/>
      <c r="VIV1037" s="197"/>
      <c r="VIW1037" s="197"/>
      <c r="VIX1037" s="197"/>
      <c r="VIY1037" s="197"/>
      <c r="VIZ1037" s="197"/>
      <c r="VJA1037" s="197"/>
      <c r="VJB1037" s="197"/>
      <c r="VJC1037" s="197"/>
      <c r="VJD1037" s="197"/>
      <c r="VJE1037" s="197"/>
      <c r="VJF1037" s="197"/>
      <c r="VJG1037" s="197"/>
      <c r="VJH1037" s="197"/>
      <c r="VJI1037" s="197"/>
      <c r="VJJ1037" s="197"/>
      <c r="VJK1037" s="197"/>
      <c r="VJL1037" s="197"/>
      <c r="VJM1037" s="197"/>
      <c r="VJN1037" s="197"/>
      <c r="VJO1037" s="197"/>
      <c r="VJP1037" s="197"/>
      <c r="VJQ1037" s="197"/>
      <c r="VJR1037" s="197"/>
      <c r="VJS1037" s="197"/>
      <c r="VJT1037" s="197"/>
      <c r="VJU1037" s="197"/>
      <c r="VJV1037" s="197"/>
      <c r="VJW1037" s="197"/>
      <c r="VJX1037" s="197"/>
      <c r="VJY1037" s="197"/>
      <c r="VJZ1037" s="197"/>
      <c r="VKA1037" s="197"/>
      <c r="VKB1037" s="197"/>
      <c r="VKC1037" s="197"/>
      <c r="VKD1037" s="197"/>
      <c r="VKE1037" s="197"/>
      <c r="VKF1037" s="197"/>
      <c r="VKG1037" s="197"/>
      <c r="VKH1037" s="197"/>
      <c r="VKI1037" s="197"/>
      <c r="VKJ1037" s="197"/>
      <c r="VKK1037" s="197"/>
      <c r="VKL1037" s="197"/>
      <c r="VKM1037" s="197"/>
      <c r="VKN1037" s="197"/>
      <c r="VKO1037" s="197"/>
      <c r="VKP1037" s="197"/>
      <c r="VKQ1037" s="197"/>
      <c r="VKR1037" s="197"/>
      <c r="VKS1037" s="197"/>
      <c r="VKT1037" s="197"/>
      <c r="VKU1037" s="197"/>
      <c r="VKV1037" s="197"/>
      <c r="VKW1037" s="197"/>
      <c r="VKX1037" s="197"/>
      <c r="VKY1037" s="197"/>
      <c r="VKZ1037" s="197"/>
      <c r="VLA1037" s="197"/>
      <c r="VLB1037" s="197"/>
      <c r="VLC1037" s="197"/>
      <c r="VLD1037" s="197"/>
      <c r="VLE1037" s="197"/>
      <c r="VLF1037" s="197"/>
      <c r="VLG1037" s="197"/>
      <c r="VLH1037" s="197"/>
      <c r="VLI1037" s="197"/>
      <c r="VLJ1037" s="197"/>
      <c r="VLK1037" s="197"/>
      <c r="VLL1037" s="197"/>
      <c r="VLM1037" s="197"/>
      <c r="VLN1037" s="197"/>
      <c r="VLO1037" s="197"/>
      <c r="VLP1037" s="197"/>
      <c r="VLQ1037" s="197"/>
      <c r="VLR1037" s="197"/>
      <c r="VLS1037" s="197"/>
      <c r="VLT1037" s="197"/>
      <c r="VLU1037" s="197"/>
      <c r="VLV1037" s="197"/>
      <c r="VLW1037" s="197"/>
      <c r="VLX1037" s="197"/>
      <c r="VLY1037" s="197"/>
      <c r="VLZ1037" s="197"/>
      <c r="VMA1037" s="197"/>
      <c r="VMB1037" s="197"/>
      <c r="VMC1037" s="197"/>
      <c r="VMD1037" s="197"/>
      <c r="VME1037" s="197"/>
      <c r="VMF1037" s="197"/>
      <c r="VMG1037" s="197"/>
      <c r="VMH1037" s="197"/>
      <c r="VMI1037" s="197"/>
      <c r="VMJ1037" s="197"/>
      <c r="VMK1037" s="197"/>
      <c r="VML1037" s="197"/>
      <c r="VMM1037" s="197"/>
      <c r="VMN1037" s="197"/>
      <c r="VMO1037" s="197"/>
      <c r="VMP1037" s="197"/>
      <c r="VMQ1037" s="197"/>
      <c r="VMR1037" s="197"/>
      <c r="VMS1037" s="197"/>
      <c r="VMT1037" s="197"/>
      <c r="VMU1037" s="197"/>
      <c r="VMV1037" s="197"/>
      <c r="VMW1037" s="197"/>
      <c r="VMX1037" s="197"/>
      <c r="VMY1037" s="197"/>
      <c r="VMZ1037" s="197"/>
      <c r="VNA1037" s="197"/>
      <c r="VNB1037" s="197"/>
      <c r="VNC1037" s="197"/>
      <c r="VND1037" s="197"/>
      <c r="VNE1037" s="197"/>
      <c r="VNF1037" s="197"/>
      <c r="VNG1037" s="197"/>
      <c r="VNH1037" s="197"/>
      <c r="VNI1037" s="197"/>
      <c r="VNJ1037" s="197"/>
      <c r="VNK1037" s="197"/>
      <c r="VNL1037" s="197"/>
      <c r="VNM1037" s="197"/>
      <c r="VNN1037" s="197"/>
      <c r="VNO1037" s="197"/>
      <c r="VNP1037" s="197"/>
      <c r="VNQ1037" s="197"/>
      <c r="VNR1037" s="197"/>
      <c r="VNS1037" s="197"/>
      <c r="VNT1037" s="197"/>
      <c r="VNU1037" s="197"/>
      <c r="VNV1037" s="197"/>
      <c r="VNW1037" s="197"/>
      <c r="VNX1037" s="197"/>
      <c r="VNY1037" s="197"/>
      <c r="VNZ1037" s="197"/>
      <c r="VOA1037" s="197"/>
      <c r="VOB1037" s="197"/>
      <c r="VOC1037" s="197"/>
      <c r="VOD1037" s="197"/>
      <c r="VOE1037" s="197"/>
      <c r="VOF1037" s="197"/>
      <c r="VOG1037" s="197"/>
      <c r="VOH1037" s="197"/>
      <c r="VOI1037" s="197"/>
      <c r="VOJ1037" s="197"/>
      <c r="VOK1037" s="197"/>
      <c r="VOL1037" s="197"/>
      <c r="VOM1037" s="197"/>
      <c r="VON1037" s="197"/>
      <c r="VOO1037" s="197"/>
      <c r="VOP1037" s="197"/>
      <c r="VOQ1037" s="197"/>
      <c r="VOR1037" s="197"/>
      <c r="VOS1037" s="197"/>
      <c r="VOT1037" s="197"/>
      <c r="VOU1037" s="197"/>
      <c r="VOV1037" s="197"/>
      <c r="VOW1037" s="197"/>
      <c r="VOX1037" s="197"/>
      <c r="VOY1037" s="197"/>
      <c r="VOZ1037" s="197"/>
      <c r="VPA1037" s="197"/>
      <c r="VPB1037" s="197"/>
      <c r="VPC1037" s="197"/>
      <c r="VPD1037" s="197"/>
      <c r="VPE1037" s="197"/>
      <c r="VPF1037" s="197"/>
      <c r="VPG1037" s="197"/>
      <c r="VPH1037" s="197"/>
      <c r="VPI1037" s="197"/>
      <c r="VPJ1037" s="197"/>
      <c r="VPK1037" s="197"/>
      <c r="VPL1037" s="197"/>
      <c r="VPM1037" s="197"/>
      <c r="VPN1037" s="197"/>
      <c r="VPO1037" s="197"/>
      <c r="VPP1037" s="197"/>
      <c r="VPQ1037" s="197"/>
      <c r="VPR1037" s="197"/>
      <c r="VPS1037" s="197"/>
      <c r="VPT1037" s="197"/>
      <c r="VPU1037" s="197"/>
      <c r="VPV1037" s="197"/>
      <c r="VPW1037" s="197"/>
      <c r="VPX1037" s="197"/>
      <c r="VPY1037" s="197"/>
      <c r="VPZ1037" s="197"/>
      <c r="VQA1037" s="197"/>
      <c r="VQB1037" s="197"/>
      <c r="VQC1037" s="197"/>
      <c r="VQD1037" s="197"/>
      <c r="VQE1037" s="197"/>
      <c r="VQF1037" s="197"/>
      <c r="VQG1037" s="197"/>
      <c r="VQH1037" s="197"/>
      <c r="VQI1037" s="197"/>
      <c r="VQJ1037" s="197"/>
      <c r="VQK1037" s="197"/>
      <c r="VQL1037" s="197"/>
      <c r="VQM1037" s="197"/>
      <c r="VQN1037" s="197"/>
      <c r="VQO1037" s="197"/>
      <c r="VQP1037" s="197"/>
      <c r="VQQ1037" s="197"/>
      <c r="VQR1037" s="197"/>
      <c r="VQS1037" s="197"/>
      <c r="VQT1037" s="197"/>
      <c r="VQU1037" s="197"/>
      <c r="VQV1037" s="197"/>
      <c r="VQW1037" s="197"/>
      <c r="VQX1037" s="197"/>
      <c r="VQY1037" s="197"/>
      <c r="VQZ1037" s="197"/>
      <c r="VRA1037" s="197"/>
      <c r="VRB1037" s="197"/>
      <c r="VRC1037" s="197"/>
      <c r="VRD1037" s="197"/>
      <c r="VRE1037" s="197"/>
      <c r="VRF1037" s="197"/>
      <c r="VRG1037" s="197"/>
      <c r="VRH1037" s="197"/>
      <c r="VRI1037" s="197"/>
      <c r="VRJ1037" s="197"/>
      <c r="VRK1037" s="197"/>
      <c r="VRL1037" s="197"/>
      <c r="VRM1037" s="197"/>
      <c r="VRN1037" s="197"/>
      <c r="VRO1037" s="197"/>
      <c r="VRP1037" s="197"/>
      <c r="VRQ1037" s="197"/>
      <c r="VRR1037" s="197"/>
      <c r="VRS1037" s="197"/>
      <c r="VRT1037" s="197"/>
      <c r="VRU1037" s="197"/>
      <c r="VRV1037" s="197"/>
      <c r="VRW1037" s="197"/>
      <c r="VRX1037" s="197"/>
      <c r="VRY1037" s="197"/>
      <c r="VRZ1037" s="197"/>
      <c r="VSA1037" s="197"/>
      <c r="VSB1037" s="197"/>
      <c r="VSC1037" s="197"/>
      <c r="VSD1037" s="197"/>
      <c r="VSE1037" s="197"/>
      <c r="VSF1037" s="197"/>
      <c r="VSG1037" s="197"/>
      <c r="VSH1037" s="197"/>
      <c r="VSI1037" s="197"/>
      <c r="VSJ1037" s="197"/>
      <c r="VSK1037" s="197"/>
      <c r="VSL1037" s="197"/>
      <c r="VSM1037" s="197"/>
      <c r="VSN1037" s="197"/>
      <c r="VSO1037" s="197"/>
      <c r="VSP1037" s="197"/>
      <c r="VSQ1037" s="197"/>
      <c r="VSR1037" s="197"/>
      <c r="VSS1037" s="197"/>
      <c r="VST1037" s="197"/>
      <c r="VSU1037" s="197"/>
      <c r="VSV1037" s="197"/>
      <c r="VSW1037" s="197"/>
      <c r="VSX1037" s="197"/>
      <c r="VSY1037" s="197"/>
      <c r="VSZ1037" s="197"/>
      <c r="VTA1037" s="197"/>
      <c r="VTB1037" s="197"/>
      <c r="VTC1037" s="197"/>
      <c r="VTD1037" s="197"/>
      <c r="VTE1037" s="197"/>
      <c r="VTF1037" s="197"/>
      <c r="VTG1037" s="197"/>
      <c r="VTH1037" s="197"/>
      <c r="VTI1037" s="197"/>
      <c r="VTJ1037" s="197"/>
      <c r="VTK1037" s="197"/>
      <c r="VTL1037" s="197"/>
      <c r="VTM1037" s="197"/>
      <c r="VTN1037" s="197"/>
      <c r="VTO1037" s="197"/>
      <c r="VTP1037" s="197"/>
      <c r="VTQ1037" s="197"/>
      <c r="VTR1037" s="197"/>
      <c r="VTS1037" s="197"/>
      <c r="VTT1037" s="197"/>
      <c r="VTU1037" s="197"/>
      <c r="VTV1037" s="197"/>
      <c r="VTW1037" s="197"/>
      <c r="VTX1037" s="197"/>
      <c r="VTY1037" s="197"/>
      <c r="VTZ1037" s="197"/>
      <c r="VUA1037" s="197"/>
      <c r="VUB1037" s="197"/>
      <c r="VUC1037" s="197"/>
      <c r="VUD1037" s="197"/>
      <c r="VUE1037" s="197"/>
      <c r="VUF1037" s="197"/>
      <c r="VUG1037" s="197"/>
      <c r="VUH1037" s="197"/>
      <c r="VUI1037" s="197"/>
      <c r="VUJ1037" s="197"/>
      <c r="VUK1037" s="197"/>
      <c r="VUL1037" s="197"/>
      <c r="VUM1037" s="197"/>
      <c r="VUN1037" s="197"/>
      <c r="VUO1037" s="197"/>
      <c r="VUP1037" s="197"/>
      <c r="VUQ1037" s="197"/>
      <c r="VUR1037" s="197"/>
      <c r="VUS1037" s="197"/>
      <c r="VUT1037" s="197"/>
      <c r="VUU1037" s="197"/>
      <c r="VUV1037" s="197"/>
      <c r="VUW1037" s="197"/>
      <c r="VUX1037" s="197"/>
      <c r="VUY1037" s="197"/>
      <c r="VUZ1037" s="197"/>
      <c r="VVA1037" s="197"/>
      <c r="VVB1037" s="197"/>
      <c r="VVC1037" s="197"/>
      <c r="VVD1037" s="197"/>
      <c r="VVE1037" s="197"/>
      <c r="VVF1037" s="197"/>
      <c r="VVG1037" s="197"/>
      <c r="VVH1037" s="197"/>
      <c r="VVI1037" s="197"/>
      <c r="VVJ1037" s="197"/>
      <c r="VVK1037" s="197"/>
      <c r="VVL1037" s="197"/>
      <c r="VVM1037" s="197"/>
      <c r="VVN1037" s="197"/>
      <c r="VVO1037" s="197"/>
      <c r="VVP1037" s="197"/>
      <c r="VVQ1037" s="197"/>
      <c r="VVR1037" s="197"/>
      <c r="VVS1037" s="197"/>
      <c r="VVT1037" s="197"/>
      <c r="VVU1037" s="197"/>
      <c r="VVV1037" s="197"/>
      <c r="VVW1037" s="197"/>
      <c r="VVX1037" s="197"/>
      <c r="VVY1037" s="197"/>
      <c r="VVZ1037" s="197"/>
      <c r="VWA1037" s="197"/>
      <c r="VWB1037" s="197"/>
      <c r="VWC1037" s="197"/>
      <c r="VWD1037" s="197"/>
      <c r="VWE1037" s="197"/>
      <c r="VWF1037" s="197"/>
      <c r="VWG1037" s="197"/>
      <c r="VWH1037" s="197"/>
      <c r="VWI1037" s="197"/>
      <c r="VWJ1037" s="197"/>
      <c r="VWK1037" s="197"/>
      <c r="VWL1037" s="197"/>
      <c r="VWM1037" s="197"/>
      <c r="VWN1037" s="197"/>
      <c r="VWO1037" s="197"/>
      <c r="VWP1037" s="197"/>
      <c r="VWQ1037" s="197"/>
      <c r="VWR1037" s="197"/>
      <c r="VWS1037" s="197"/>
      <c r="VWT1037" s="197"/>
      <c r="VWU1037" s="197"/>
      <c r="VWV1037" s="197"/>
      <c r="VWW1037" s="197"/>
      <c r="VWX1037" s="197"/>
      <c r="VWY1037" s="197"/>
      <c r="VWZ1037" s="197"/>
      <c r="VXA1037" s="197"/>
      <c r="VXB1037" s="197"/>
      <c r="VXC1037" s="197"/>
      <c r="VXD1037" s="197"/>
      <c r="VXE1037" s="197"/>
      <c r="VXF1037" s="197"/>
      <c r="VXG1037" s="197"/>
      <c r="VXH1037" s="197"/>
      <c r="VXI1037" s="197"/>
      <c r="VXJ1037" s="197"/>
      <c r="VXK1037" s="197"/>
      <c r="VXL1037" s="197"/>
      <c r="VXM1037" s="197"/>
      <c r="VXN1037" s="197"/>
      <c r="VXO1037" s="197"/>
      <c r="VXP1037" s="197"/>
      <c r="VXQ1037" s="197"/>
      <c r="VXR1037" s="197"/>
      <c r="VXS1037" s="197"/>
      <c r="VXT1037" s="197"/>
      <c r="VXU1037" s="197"/>
      <c r="VXV1037" s="197"/>
      <c r="VXW1037" s="197"/>
      <c r="VXX1037" s="197"/>
      <c r="VXY1037" s="197"/>
      <c r="VXZ1037" s="197"/>
      <c r="VYA1037" s="197"/>
      <c r="VYB1037" s="197"/>
      <c r="VYC1037" s="197"/>
      <c r="VYD1037" s="197"/>
      <c r="VYE1037" s="197"/>
      <c r="VYF1037" s="197"/>
      <c r="VYG1037" s="197"/>
      <c r="VYH1037" s="197"/>
      <c r="VYI1037" s="197"/>
      <c r="VYJ1037" s="197"/>
      <c r="VYK1037" s="197"/>
      <c r="VYL1037" s="197"/>
      <c r="VYM1037" s="197"/>
      <c r="VYN1037" s="197"/>
      <c r="VYO1037" s="197"/>
      <c r="VYP1037" s="197"/>
      <c r="VYQ1037" s="197"/>
      <c r="VYR1037" s="197"/>
      <c r="VYS1037" s="197"/>
      <c r="VYT1037" s="197"/>
      <c r="VYU1037" s="197"/>
      <c r="VYV1037" s="197"/>
      <c r="VYW1037" s="197"/>
      <c r="VYX1037" s="197"/>
      <c r="VYY1037" s="197"/>
      <c r="VYZ1037" s="197"/>
      <c r="VZA1037" s="197"/>
      <c r="VZB1037" s="197"/>
      <c r="VZC1037" s="197"/>
      <c r="VZD1037" s="197"/>
      <c r="VZE1037" s="197"/>
      <c r="VZF1037" s="197"/>
      <c r="VZG1037" s="197"/>
      <c r="VZH1037" s="197"/>
      <c r="VZI1037" s="197"/>
      <c r="VZJ1037" s="197"/>
      <c r="VZK1037" s="197"/>
      <c r="VZL1037" s="197"/>
      <c r="VZM1037" s="197"/>
      <c r="VZN1037" s="197"/>
      <c r="VZO1037" s="197"/>
      <c r="VZP1037" s="197"/>
      <c r="VZQ1037" s="197"/>
      <c r="VZR1037" s="197"/>
      <c r="VZS1037" s="197"/>
      <c r="VZT1037" s="197"/>
      <c r="VZU1037" s="197"/>
      <c r="VZV1037" s="197"/>
      <c r="VZW1037" s="197"/>
      <c r="VZX1037" s="197"/>
      <c r="VZY1037" s="197"/>
      <c r="VZZ1037" s="197"/>
      <c r="WAA1037" s="197"/>
      <c r="WAB1037" s="197"/>
      <c r="WAC1037" s="197"/>
      <c r="WAD1037" s="197"/>
      <c r="WAE1037" s="197"/>
      <c r="WAF1037" s="197"/>
      <c r="WAG1037" s="197"/>
      <c r="WAH1037" s="197"/>
      <c r="WAI1037" s="197"/>
      <c r="WAJ1037" s="197"/>
      <c r="WAK1037" s="197"/>
      <c r="WAL1037" s="197"/>
      <c r="WAM1037" s="197"/>
      <c r="WAN1037" s="197"/>
      <c r="WAO1037" s="197"/>
      <c r="WAP1037" s="197"/>
      <c r="WAQ1037" s="197"/>
      <c r="WAR1037" s="197"/>
      <c r="WAS1037" s="197"/>
      <c r="WAT1037" s="197"/>
      <c r="WAU1037" s="197"/>
      <c r="WAV1037" s="197"/>
      <c r="WAW1037" s="197"/>
      <c r="WAX1037" s="197"/>
      <c r="WAY1037" s="197"/>
      <c r="WAZ1037" s="197"/>
      <c r="WBA1037" s="197"/>
      <c r="WBB1037" s="197"/>
      <c r="WBC1037" s="197"/>
      <c r="WBD1037" s="197"/>
      <c r="WBE1037" s="197"/>
      <c r="WBF1037" s="197"/>
      <c r="WBG1037" s="197"/>
      <c r="WBH1037" s="197"/>
      <c r="WBI1037" s="197"/>
      <c r="WBJ1037" s="197"/>
      <c r="WBK1037" s="197"/>
      <c r="WBL1037" s="197"/>
      <c r="WBM1037" s="197"/>
      <c r="WBN1037" s="197"/>
      <c r="WBO1037" s="197"/>
      <c r="WBP1037" s="197"/>
      <c r="WBQ1037" s="197"/>
      <c r="WBR1037" s="197"/>
      <c r="WBS1037" s="197"/>
      <c r="WBT1037" s="197"/>
      <c r="WBU1037" s="197"/>
      <c r="WBV1037" s="197"/>
      <c r="WBW1037" s="197"/>
      <c r="WBX1037" s="197"/>
      <c r="WBY1037" s="197"/>
      <c r="WBZ1037" s="197"/>
      <c r="WCA1037" s="197"/>
      <c r="WCB1037" s="197"/>
      <c r="WCC1037" s="197"/>
      <c r="WCD1037" s="197"/>
      <c r="WCE1037" s="197"/>
      <c r="WCF1037" s="197"/>
      <c r="WCG1037" s="197"/>
      <c r="WCH1037" s="197"/>
      <c r="WCI1037" s="197"/>
      <c r="WCJ1037" s="197"/>
      <c r="WCK1037" s="197"/>
      <c r="WCL1037" s="197"/>
      <c r="WCM1037" s="197"/>
      <c r="WCN1037" s="197"/>
      <c r="WCO1037" s="197"/>
      <c r="WCP1037" s="197"/>
      <c r="WCQ1037" s="197"/>
      <c r="WCR1037" s="197"/>
      <c r="WCS1037" s="197"/>
      <c r="WCT1037" s="197"/>
      <c r="WCU1037" s="197"/>
      <c r="WCV1037" s="197"/>
      <c r="WCW1037" s="197"/>
      <c r="WCX1037" s="197"/>
      <c r="WCY1037" s="197"/>
      <c r="WCZ1037" s="197"/>
      <c r="WDA1037" s="197"/>
      <c r="WDB1037" s="197"/>
      <c r="WDC1037" s="197"/>
      <c r="WDD1037" s="197"/>
      <c r="WDE1037" s="197"/>
      <c r="WDF1037" s="197"/>
      <c r="WDG1037" s="197"/>
      <c r="WDH1037" s="197"/>
      <c r="WDI1037" s="197"/>
      <c r="WDJ1037" s="197"/>
      <c r="WDK1037" s="197"/>
      <c r="WDL1037" s="197"/>
      <c r="WDM1037" s="197"/>
      <c r="WDN1037" s="197"/>
      <c r="WDO1037" s="197"/>
      <c r="WDP1037" s="197"/>
      <c r="WDQ1037" s="197"/>
      <c r="WDR1037" s="197"/>
      <c r="WDS1037" s="197"/>
      <c r="WDT1037" s="197"/>
      <c r="WDU1037" s="197"/>
      <c r="WDV1037" s="197"/>
      <c r="WDW1037" s="197"/>
      <c r="WDX1037" s="197"/>
      <c r="WDY1037" s="197"/>
      <c r="WDZ1037" s="197"/>
      <c r="WEA1037" s="197"/>
      <c r="WEB1037" s="197"/>
      <c r="WEC1037" s="197"/>
      <c r="WED1037" s="197"/>
      <c r="WEE1037" s="197"/>
      <c r="WEF1037" s="197"/>
      <c r="WEG1037" s="197"/>
      <c r="WEH1037" s="197"/>
      <c r="WEI1037" s="197"/>
      <c r="WEJ1037" s="197"/>
      <c r="WEK1037" s="197"/>
      <c r="WEL1037" s="197"/>
      <c r="WEM1037" s="197"/>
      <c r="WEN1037" s="197"/>
      <c r="WEO1037" s="197"/>
      <c r="WEP1037" s="197"/>
      <c r="WEQ1037" s="197"/>
      <c r="WER1037" s="197"/>
      <c r="WES1037" s="197"/>
      <c r="WET1037" s="197"/>
      <c r="WEU1037" s="197"/>
      <c r="WEV1037" s="197"/>
      <c r="WEW1037" s="197"/>
      <c r="WEX1037" s="197"/>
      <c r="WEY1037" s="197"/>
      <c r="WEZ1037" s="197"/>
      <c r="WFA1037" s="197"/>
      <c r="WFB1037" s="197"/>
      <c r="WFC1037" s="197"/>
      <c r="WFD1037" s="197"/>
      <c r="WFE1037" s="197"/>
      <c r="WFF1037" s="197"/>
      <c r="WFG1037" s="197"/>
      <c r="WFH1037" s="197"/>
      <c r="WFI1037" s="197"/>
      <c r="WFJ1037" s="197"/>
      <c r="WFK1037" s="197"/>
      <c r="WFL1037" s="197"/>
      <c r="WFM1037" s="197"/>
      <c r="WFN1037" s="197"/>
      <c r="WFO1037" s="197"/>
      <c r="WFP1037" s="197"/>
      <c r="WFQ1037" s="197"/>
      <c r="WFR1037" s="197"/>
      <c r="WFS1037" s="197"/>
      <c r="WFT1037" s="197"/>
      <c r="WFU1037" s="197"/>
      <c r="WFV1037" s="197"/>
      <c r="WFW1037" s="197"/>
      <c r="WFX1037" s="197"/>
      <c r="WFY1037" s="197"/>
      <c r="WFZ1037" s="197"/>
      <c r="WGA1037" s="197"/>
      <c r="WGB1037" s="197"/>
      <c r="WGC1037" s="197"/>
      <c r="WGD1037" s="197"/>
      <c r="WGE1037" s="197"/>
      <c r="WGF1037" s="197"/>
      <c r="WGG1037" s="197"/>
      <c r="WGH1037" s="197"/>
      <c r="WGI1037" s="197"/>
      <c r="WGJ1037" s="197"/>
      <c r="WGK1037" s="197"/>
      <c r="WGL1037" s="197"/>
      <c r="WGM1037" s="197"/>
      <c r="WGN1037" s="197"/>
      <c r="WGO1037" s="197"/>
      <c r="WGP1037" s="197"/>
      <c r="WGQ1037" s="197"/>
      <c r="WGR1037" s="197"/>
      <c r="WGS1037" s="197"/>
      <c r="WGT1037" s="197"/>
      <c r="WGU1037" s="197"/>
      <c r="WGV1037" s="197"/>
      <c r="WGW1037" s="197"/>
      <c r="WGX1037" s="197"/>
      <c r="WGY1037" s="197"/>
      <c r="WGZ1037" s="197"/>
      <c r="WHA1037" s="197"/>
      <c r="WHB1037" s="197"/>
      <c r="WHC1037" s="197"/>
      <c r="WHD1037" s="197"/>
      <c r="WHE1037" s="197"/>
      <c r="WHF1037" s="197"/>
      <c r="WHG1037" s="197"/>
      <c r="WHH1037" s="197"/>
      <c r="WHI1037" s="197"/>
      <c r="WHJ1037" s="197"/>
      <c r="WHK1037" s="197"/>
      <c r="WHL1037" s="197"/>
      <c r="WHM1037" s="197"/>
      <c r="WHN1037" s="197"/>
      <c r="WHO1037" s="197"/>
      <c r="WHP1037" s="197"/>
      <c r="WHQ1037" s="197"/>
      <c r="WHR1037" s="197"/>
      <c r="WHS1037" s="197"/>
      <c r="WHT1037" s="197"/>
      <c r="WHU1037" s="197"/>
      <c r="WHV1037" s="197"/>
      <c r="WHW1037" s="197"/>
      <c r="WHX1037" s="197"/>
      <c r="WHY1037" s="197"/>
      <c r="WHZ1037" s="197"/>
      <c r="WIA1037" s="197"/>
      <c r="WIB1037" s="197"/>
      <c r="WIC1037" s="197"/>
      <c r="WID1037" s="197"/>
      <c r="WIE1037" s="197"/>
      <c r="WIF1037" s="197"/>
      <c r="WIG1037" s="197"/>
      <c r="WIH1037" s="197"/>
      <c r="WII1037" s="197"/>
      <c r="WIJ1037" s="197"/>
      <c r="WIK1037" s="197"/>
      <c r="WIL1037" s="197"/>
      <c r="WIM1037" s="197"/>
      <c r="WIN1037" s="197"/>
      <c r="WIO1037" s="197"/>
      <c r="WIP1037" s="197"/>
      <c r="WIQ1037" s="197"/>
      <c r="WIR1037" s="197"/>
      <c r="WIS1037" s="197"/>
      <c r="WIT1037" s="197"/>
      <c r="WIU1037" s="197"/>
      <c r="WIV1037" s="197"/>
      <c r="WIW1037" s="197"/>
      <c r="WIX1037" s="197"/>
      <c r="WIY1037" s="197"/>
      <c r="WIZ1037" s="197"/>
      <c r="WJA1037" s="197"/>
      <c r="WJB1037" s="197"/>
      <c r="WJC1037" s="197"/>
      <c r="WJD1037" s="197"/>
      <c r="WJE1037" s="197"/>
      <c r="WJF1037" s="197"/>
      <c r="WJG1037" s="197"/>
      <c r="WJH1037" s="197"/>
      <c r="WJI1037" s="197"/>
      <c r="WJJ1037" s="197"/>
      <c r="WJK1037" s="197"/>
      <c r="WJL1037" s="197"/>
      <c r="WJM1037" s="197"/>
      <c r="WJN1037" s="197"/>
      <c r="WJO1037" s="197"/>
      <c r="WJP1037" s="197"/>
      <c r="WJQ1037" s="197"/>
      <c r="WJR1037" s="197"/>
      <c r="WJS1037" s="197"/>
      <c r="WJT1037" s="197"/>
      <c r="WJU1037" s="197"/>
      <c r="WJV1037" s="197"/>
      <c r="WJW1037" s="197"/>
      <c r="WJX1037" s="197"/>
      <c r="WJY1037" s="197"/>
      <c r="WJZ1037" s="197"/>
      <c r="WKA1037" s="197"/>
      <c r="WKB1037" s="197"/>
      <c r="WKC1037" s="197"/>
      <c r="WKD1037" s="197"/>
      <c r="WKE1037" s="197"/>
      <c r="WKF1037" s="197"/>
      <c r="WKG1037" s="197"/>
      <c r="WKH1037" s="197"/>
      <c r="WKI1037" s="197"/>
      <c r="WKJ1037" s="197"/>
      <c r="WKK1037" s="197"/>
      <c r="WKL1037" s="197"/>
      <c r="WKM1037" s="197"/>
      <c r="WKN1037" s="197"/>
      <c r="WKO1037" s="197"/>
      <c r="WKP1037" s="197"/>
      <c r="WKQ1037" s="197"/>
      <c r="WKR1037" s="197"/>
      <c r="WKS1037" s="197"/>
      <c r="WKT1037" s="197"/>
      <c r="WKU1037" s="197"/>
      <c r="WKV1037" s="197"/>
      <c r="WKW1037" s="197"/>
      <c r="WKX1037" s="197"/>
      <c r="WKY1037" s="197"/>
      <c r="WKZ1037" s="197"/>
      <c r="WLA1037" s="197"/>
      <c r="WLB1037" s="197"/>
      <c r="WLC1037" s="197"/>
      <c r="WLD1037" s="197"/>
      <c r="WLE1037" s="197"/>
      <c r="WLF1037" s="197"/>
      <c r="WLG1037" s="197"/>
      <c r="WLH1037" s="197"/>
      <c r="WLI1037" s="197"/>
      <c r="WLJ1037" s="197"/>
      <c r="WLK1037" s="197"/>
      <c r="WLL1037" s="197"/>
      <c r="WLM1037" s="197"/>
      <c r="WLN1037" s="197"/>
      <c r="WLO1037" s="197"/>
      <c r="WLP1037" s="197"/>
      <c r="WLQ1037" s="197"/>
      <c r="WLR1037" s="197"/>
      <c r="WLS1037" s="197"/>
      <c r="WLT1037" s="197"/>
      <c r="WLU1037" s="197"/>
      <c r="WLV1037" s="197"/>
      <c r="WLW1037" s="197"/>
      <c r="WLX1037" s="197"/>
      <c r="WLY1037" s="197"/>
      <c r="WLZ1037" s="197"/>
      <c r="WMA1037" s="197"/>
      <c r="WMB1037" s="197"/>
      <c r="WMC1037" s="197"/>
      <c r="WMD1037" s="197"/>
      <c r="WME1037" s="197"/>
      <c r="WMF1037" s="197"/>
      <c r="WMG1037" s="197"/>
      <c r="WMH1037" s="197"/>
      <c r="WMI1037" s="197"/>
      <c r="WMJ1037" s="197"/>
      <c r="WMK1037" s="197"/>
      <c r="WML1037" s="197"/>
      <c r="WMM1037" s="197"/>
      <c r="WMN1037" s="197"/>
      <c r="WMO1037" s="197"/>
      <c r="WMP1037" s="197"/>
      <c r="WMQ1037" s="197"/>
      <c r="WMR1037" s="197"/>
      <c r="WMS1037" s="197"/>
      <c r="WMT1037" s="197"/>
      <c r="WMU1037" s="197"/>
      <c r="WMV1037" s="197"/>
      <c r="WMW1037" s="197"/>
      <c r="WMX1037" s="197"/>
      <c r="WMY1037" s="197"/>
      <c r="WMZ1037" s="197"/>
      <c r="WNA1037" s="197"/>
      <c r="WNB1037" s="197"/>
      <c r="WNC1037" s="197"/>
      <c r="WND1037" s="197"/>
      <c r="WNE1037" s="197"/>
      <c r="WNF1037" s="197"/>
      <c r="WNG1037" s="197"/>
      <c r="WNH1037" s="197"/>
      <c r="WNI1037" s="197"/>
      <c r="WNJ1037" s="197"/>
      <c r="WNK1037" s="197"/>
      <c r="WNL1037" s="197"/>
      <c r="WNM1037" s="197"/>
      <c r="WNN1037" s="197"/>
      <c r="WNO1037" s="197"/>
      <c r="WNP1037" s="197"/>
      <c r="WNQ1037" s="197"/>
      <c r="WNR1037" s="197"/>
      <c r="WNS1037" s="197"/>
      <c r="WNT1037" s="197"/>
      <c r="WNU1037" s="197"/>
      <c r="WNV1037" s="197"/>
      <c r="WNW1037" s="197"/>
      <c r="WNX1037" s="197"/>
      <c r="WNY1037" s="197"/>
      <c r="WNZ1037" s="197"/>
      <c r="WOA1037" s="197"/>
      <c r="WOB1037" s="197"/>
      <c r="WOC1037" s="197"/>
      <c r="WOD1037" s="197"/>
      <c r="WOE1037" s="197"/>
      <c r="WOF1037" s="197"/>
      <c r="WOG1037" s="197"/>
      <c r="WOH1037" s="197"/>
      <c r="WOI1037" s="197"/>
      <c r="WOJ1037" s="197"/>
      <c r="WOK1037" s="197"/>
      <c r="WOL1037" s="197"/>
      <c r="WOM1037" s="197"/>
      <c r="WON1037" s="197"/>
      <c r="WOO1037" s="197"/>
      <c r="WOP1037" s="197"/>
      <c r="WOQ1037" s="197"/>
      <c r="WOR1037" s="197"/>
      <c r="WOS1037" s="197"/>
      <c r="WOT1037" s="197"/>
      <c r="WOU1037" s="197"/>
      <c r="WOV1037" s="197"/>
      <c r="WOW1037" s="197"/>
      <c r="WOX1037" s="197"/>
      <c r="WOY1037" s="197"/>
      <c r="WOZ1037" s="197"/>
      <c r="WPA1037" s="197"/>
      <c r="WPB1037" s="197"/>
      <c r="WPC1037" s="197"/>
      <c r="WPD1037" s="197"/>
      <c r="WPE1037" s="197"/>
      <c r="WPF1037" s="197"/>
      <c r="WPG1037" s="197"/>
      <c r="WPH1037" s="197"/>
      <c r="WPI1037" s="197"/>
      <c r="WPJ1037" s="197"/>
      <c r="WPK1037" s="197"/>
      <c r="WPL1037" s="197"/>
      <c r="WPM1037" s="197"/>
      <c r="WPN1037" s="197"/>
      <c r="WPO1037" s="197"/>
      <c r="WPP1037" s="197"/>
      <c r="WPQ1037" s="197"/>
      <c r="WPR1037" s="197"/>
      <c r="WPS1037" s="197"/>
      <c r="WPT1037" s="197"/>
      <c r="WPU1037" s="197"/>
      <c r="WPV1037" s="197"/>
      <c r="WPW1037" s="197"/>
      <c r="WPX1037" s="197"/>
      <c r="WPY1037" s="197"/>
      <c r="WPZ1037" s="197"/>
      <c r="WQA1037" s="197"/>
      <c r="WQB1037" s="197"/>
      <c r="WQC1037" s="197"/>
      <c r="WQD1037" s="197"/>
      <c r="WQE1037" s="197"/>
      <c r="WQF1037" s="197"/>
      <c r="WQG1037" s="197"/>
      <c r="WQH1037" s="197"/>
      <c r="WQI1037" s="197"/>
      <c r="WQJ1037" s="197"/>
      <c r="WQK1037" s="197"/>
      <c r="WQL1037" s="197"/>
      <c r="WQM1037" s="197"/>
      <c r="WQN1037" s="197"/>
      <c r="WQO1037" s="197"/>
      <c r="WQP1037" s="197"/>
      <c r="WQQ1037" s="197"/>
      <c r="WQR1037" s="197"/>
      <c r="WQS1037" s="197"/>
      <c r="WQT1037" s="197"/>
      <c r="WQU1037" s="197"/>
      <c r="WQV1037" s="197"/>
      <c r="WQW1037" s="197"/>
      <c r="WQX1037" s="197"/>
      <c r="WQY1037" s="197"/>
      <c r="WQZ1037" s="197"/>
      <c r="WRA1037" s="197"/>
      <c r="WRB1037" s="197"/>
      <c r="WRC1037" s="197"/>
      <c r="WRD1037" s="197"/>
      <c r="WRE1037" s="197"/>
      <c r="WRF1037" s="197"/>
      <c r="WRG1037" s="197"/>
      <c r="WRH1037" s="197"/>
      <c r="WRI1037" s="197"/>
      <c r="WRJ1037" s="197"/>
      <c r="WRK1037" s="197"/>
      <c r="WRL1037" s="197"/>
      <c r="WRM1037" s="197"/>
      <c r="WRN1037" s="197"/>
      <c r="WRO1037" s="197"/>
      <c r="WRP1037" s="197"/>
      <c r="WRQ1037" s="197"/>
      <c r="WRR1037" s="197"/>
      <c r="WRS1037" s="197"/>
      <c r="WRT1037" s="197"/>
      <c r="WRU1037" s="197"/>
      <c r="WRV1037" s="197"/>
      <c r="WRW1037" s="197"/>
      <c r="WRX1037" s="197"/>
      <c r="WRY1037" s="197"/>
      <c r="WRZ1037" s="197"/>
      <c r="WSA1037" s="197"/>
      <c r="WSB1037" s="197"/>
      <c r="WSC1037" s="197"/>
      <c r="WSD1037" s="197"/>
      <c r="WSE1037" s="197"/>
      <c r="WSF1037" s="197"/>
      <c r="WSG1037" s="197"/>
      <c r="WSH1037" s="197"/>
      <c r="WSI1037" s="197"/>
      <c r="WSJ1037" s="197"/>
      <c r="WSK1037" s="197"/>
      <c r="WSL1037" s="197"/>
      <c r="WSM1037" s="197"/>
      <c r="WSN1037" s="197"/>
      <c r="WSO1037" s="197"/>
      <c r="WSP1037" s="197"/>
      <c r="WSQ1037" s="197"/>
      <c r="WSR1037" s="197"/>
      <c r="WSS1037" s="197"/>
      <c r="WST1037" s="197"/>
      <c r="WSU1037" s="197"/>
      <c r="WSV1037" s="197"/>
      <c r="WSW1037" s="197"/>
      <c r="WSX1037" s="197"/>
      <c r="WSY1037" s="197"/>
      <c r="WSZ1037" s="197"/>
      <c r="WTA1037" s="197"/>
      <c r="WTB1037" s="197"/>
      <c r="WTC1037" s="197"/>
      <c r="WTD1037" s="197"/>
      <c r="WTE1037" s="197"/>
      <c r="WTF1037" s="197"/>
      <c r="WTG1037" s="197"/>
      <c r="WTH1037" s="197"/>
      <c r="WTI1037" s="197"/>
      <c r="WTJ1037" s="197"/>
      <c r="WTK1037" s="197"/>
      <c r="WTL1037" s="197"/>
      <c r="WTM1037" s="197"/>
      <c r="WTN1037" s="197"/>
      <c r="WTO1037" s="197"/>
      <c r="WTP1037" s="197"/>
      <c r="WTQ1037" s="197"/>
      <c r="WTR1037" s="197"/>
      <c r="WTS1037" s="197"/>
      <c r="WTT1037" s="197"/>
      <c r="WTU1037" s="197"/>
      <c r="WTV1037" s="197"/>
      <c r="WTW1037" s="197"/>
      <c r="WTX1037" s="197"/>
      <c r="WTY1037" s="197"/>
      <c r="WTZ1037" s="197"/>
      <c r="WUA1037" s="197"/>
      <c r="WUB1037" s="197"/>
      <c r="WUC1037" s="197"/>
      <c r="WUD1037" s="197"/>
      <c r="WUE1037" s="197"/>
      <c r="WUF1037" s="197"/>
      <c r="WUG1037" s="197"/>
      <c r="WUH1037" s="197"/>
      <c r="WUI1037" s="197"/>
      <c r="WUJ1037" s="197"/>
      <c r="WUK1037" s="197"/>
      <c r="WUL1037" s="197"/>
      <c r="WUM1037" s="197"/>
      <c r="WUN1037" s="197"/>
      <c r="WUO1037" s="197"/>
      <c r="WUP1037" s="197"/>
      <c r="WUQ1037" s="197"/>
      <c r="WUR1037" s="197"/>
      <c r="WUS1037" s="197"/>
      <c r="WUT1037" s="197"/>
      <c r="WUU1037" s="197"/>
      <c r="WUV1037" s="197"/>
      <c r="WUW1037" s="197"/>
      <c r="WUX1037" s="197"/>
      <c r="WUY1037" s="197"/>
      <c r="WUZ1037" s="197"/>
      <c r="WVA1037" s="197"/>
      <c r="WVB1037" s="197"/>
      <c r="WVC1037" s="197"/>
      <c r="WVD1037" s="197"/>
      <c r="WVE1037" s="197"/>
      <c r="WVF1037" s="197"/>
      <c r="WVG1037" s="197"/>
      <c r="WVH1037" s="197"/>
      <c r="WVI1037" s="197"/>
      <c r="WVJ1037" s="197"/>
      <c r="WVK1037" s="197"/>
      <c r="WVL1037" s="197"/>
      <c r="WVM1037" s="197"/>
      <c r="WVN1037" s="197"/>
      <c r="WVO1037" s="197"/>
      <c r="WVP1037" s="197"/>
      <c r="WVQ1037" s="197"/>
      <c r="WVR1037" s="197"/>
      <c r="WVS1037" s="197"/>
      <c r="WVT1037" s="197"/>
      <c r="WVU1037" s="197"/>
      <c r="WVV1037" s="197"/>
      <c r="WVW1037" s="197"/>
      <c r="WVX1037" s="197"/>
      <c r="WVY1037" s="197"/>
      <c r="WVZ1037" s="197"/>
      <c r="WWA1037" s="197"/>
      <c r="WWB1037" s="197"/>
      <c r="WWC1037" s="197"/>
      <c r="WWD1037" s="197"/>
      <c r="WWE1037" s="197"/>
      <c r="WWF1037" s="197"/>
      <c r="WWG1037" s="197"/>
      <c r="WWH1037" s="197"/>
      <c r="WWI1037" s="197"/>
      <c r="WWJ1037" s="197"/>
      <c r="WWK1037" s="197"/>
      <c r="WWL1037" s="197"/>
      <c r="WWM1037" s="197"/>
      <c r="WWN1037" s="197"/>
      <c r="WWO1037" s="197"/>
      <c r="WWP1037" s="197"/>
      <c r="WWQ1037" s="197"/>
      <c r="WWR1037" s="197"/>
      <c r="WWS1037" s="197"/>
      <c r="WWT1037" s="197"/>
      <c r="WWU1037" s="197"/>
      <c r="WWV1037" s="197"/>
      <c r="WWW1037" s="197"/>
      <c r="WWX1037" s="197"/>
      <c r="WWY1037" s="197"/>
      <c r="WWZ1037" s="197"/>
      <c r="WXA1037" s="197"/>
      <c r="WXB1037" s="197"/>
      <c r="WXC1037" s="197"/>
      <c r="WXD1037" s="197"/>
      <c r="WXE1037" s="197"/>
      <c r="WXF1037" s="197"/>
      <c r="WXG1037" s="197"/>
      <c r="WXH1037" s="197"/>
      <c r="WXI1037" s="197"/>
      <c r="WXJ1037" s="197"/>
      <c r="WXK1037" s="197"/>
      <c r="WXL1037" s="197"/>
      <c r="WXM1037" s="197"/>
      <c r="WXN1037" s="197"/>
      <c r="WXO1037" s="197"/>
      <c r="WXP1037" s="197"/>
      <c r="WXQ1037" s="197"/>
      <c r="WXR1037" s="197"/>
      <c r="WXS1037" s="197"/>
      <c r="WXT1037" s="197"/>
      <c r="WXU1037" s="197"/>
      <c r="WXV1037" s="197"/>
      <c r="WXW1037" s="197"/>
      <c r="WXX1037" s="197"/>
      <c r="WXY1037" s="197"/>
      <c r="WXZ1037" s="197"/>
      <c r="WYA1037" s="197"/>
      <c r="WYB1037" s="197"/>
      <c r="WYC1037" s="197"/>
      <c r="WYD1037" s="197"/>
      <c r="WYE1037" s="197"/>
      <c r="WYF1037" s="197"/>
      <c r="WYG1037" s="197"/>
      <c r="WYH1037" s="197"/>
      <c r="WYI1037" s="197"/>
      <c r="WYJ1037" s="197"/>
      <c r="WYK1037" s="197"/>
      <c r="WYL1037" s="197"/>
      <c r="WYM1037" s="197"/>
      <c r="WYN1037" s="197"/>
      <c r="WYO1037" s="197"/>
      <c r="WYP1037" s="197"/>
      <c r="WYQ1037" s="197"/>
      <c r="WYR1037" s="197"/>
      <c r="WYS1037" s="197"/>
      <c r="WYT1037" s="197"/>
      <c r="WYU1037" s="197"/>
      <c r="WYV1037" s="197"/>
      <c r="WYW1037" s="197"/>
      <c r="WYX1037" s="197"/>
      <c r="WYY1037" s="197"/>
      <c r="WYZ1037" s="197"/>
      <c r="WZA1037" s="197"/>
      <c r="WZB1037" s="197"/>
      <c r="WZC1037" s="197"/>
      <c r="WZD1037" s="197"/>
      <c r="WZE1037" s="197"/>
      <c r="WZF1037" s="197"/>
      <c r="WZG1037" s="197"/>
      <c r="WZH1037" s="197"/>
      <c r="WZI1037" s="197"/>
      <c r="WZJ1037" s="197"/>
      <c r="WZK1037" s="197"/>
      <c r="WZL1037" s="197"/>
      <c r="WZM1037" s="197"/>
      <c r="WZN1037" s="197"/>
      <c r="WZO1037" s="197"/>
      <c r="WZP1037" s="197"/>
      <c r="WZQ1037" s="197"/>
      <c r="WZR1037" s="197"/>
      <c r="WZS1037" s="197"/>
      <c r="WZT1037" s="197"/>
      <c r="WZU1037" s="197"/>
      <c r="WZV1037" s="197"/>
      <c r="WZW1037" s="197"/>
      <c r="WZX1037" s="197"/>
      <c r="WZY1037" s="197"/>
      <c r="WZZ1037" s="197"/>
      <c r="XAA1037" s="197"/>
      <c r="XAB1037" s="197"/>
      <c r="XAC1037" s="197"/>
      <c r="XAD1037" s="197"/>
      <c r="XAE1037" s="197"/>
      <c r="XAF1037" s="197"/>
      <c r="XAG1037" s="197"/>
      <c r="XAH1037" s="197"/>
      <c r="XAI1037" s="197"/>
      <c r="XAJ1037" s="197"/>
      <c r="XAK1037" s="197"/>
      <c r="XAL1037" s="197"/>
      <c r="XAM1037" s="197"/>
      <c r="XAN1037" s="197"/>
      <c r="XAO1037" s="197"/>
      <c r="XAP1037" s="197"/>
      <c r="XAQ1037" s="197"/>
      <c r="XAR1037" s="197"/>
      <c r="XAS1037" s="197"/>
      <c r="XAT1037" s="197"/>
      <c r="XAU1037" s="197"/>
      <c r="XAV1037" s="197"/>
      <c r="XAW1037" s="197"/>
      <c r="XAX1037" s="197"/>
      <c r="XAY1037" s="197"/>
      <c r="XAZ1037" s="197"/>
      <c r="XBA1037" s="197"/>
      <c r="XBB1037" s="197"/>
      <c r="XBC1037" s="197"/>
      <c r="XBD1037" s="197"/>
      <c r="XBE1037" s="197"/>
      <c r="XBF1037" s="197"/>
      <c r="XBG1037" s="197"/>
      <c r="XBH1037" s="197"/>
      <c r="XBI1037" s="197"/>
      <c r="XBJ1037" s="197"/>
      <c r="XBK1037" s="197"/>
      <c r="XBL1037" s="197"/>
      <c r="XBM1037" s="197"/>
      <c r="XBN1037" s="197"/>
      <c r="XBO1037" s="197"/>
      <c r="XBP1037" s="197"/>
      <c r="XBQ1037" s="197"/>
      <c r="XBR1037" s="197"/>
      <c r="XBS1037" s="197"/>
      <c r="XBT1037" s="197"/>
      <c r="XBU1037" s="197"/>
      <c r="XBV1037" s="197"/>
      <c r="XBW1037" s="197"/>
      <c r="XBX1037" s="197"/>
      <c r="XBY1037" s="197"/>
      <c r="XBZ1037" s="197"/>
      <c r="XCA1037" s="197"/>
      <c r="XCB1037" s="197"/>
      <c r="XCC1037" s="197"/>
      <c r="XCD1037" s="197"/>
      <c r="XCE1037" s="197"/>
      <c r="XCF1037" s="197"/>
      <c r="XCG1037" s="197"/>
      <c r="XCH1037" s="197"/>
      <c r="XCI1037" s="197"/>
      <c r="XCJ1037" s="197"/>
      <c r="XCK1037" s="197"/>
      <c r="XCL1037" s="197"/>
      <c r="XCM1037" s="197"/>
      <c r="XCN1037" s="197"/>
      <c r="XCO1037" s="197"/>
      <c r="XCP1037" s="197"/>
      <c r="XCQ1037" s="197"/>
      <c r="XCR1037" s="197"/>
      <c r="XCS1037" s="197"/>
      <c r="XCT1037" s="197"/>
      <c r="XCU1037" s="197"/>
      <c r="XCV1037" s="197"/>
      <c r="XCW1037" s="197"/>
      <c r="XCX1037" s="197"/>
      <c r="XCY1037" s="197"/>
      <c r="XCZ1037" s="197"/>
      <c r="XDA1037" s="197"/>
      <c r="XDB1037" s="197"/>
      <c r="XDC1037" s="197"/>
      <c r="XDD1037" s="197"/>
      <c r="XDE1037" s="197"/>
      <c r="XDF1037" s="197"/>
      <c r="XDG1037" s="197"/>
      <c r="XDH1037" s="197"/>
      <c r="XDI1037" s="197"/>
      <c r="XDJ1037" s="197"/>
      <c r="XDK1037" s="197"/>
      <c r="XDL1037" s="197"/>
      <c r="XDM1037" s="197"/>
      <c r="XDN1037" s="197"/>
      <c r="XDO1037" s="197"/>
      <c r="XDP1037" s="197"/>
      <c r="XDQ1037" s="197"/>
      <c r="XDR1037" s="197"/>
      <c r="XDS1037" s="197"/>
      <c r="XDT1037" s="197"/>
      <c r="XDU1037" s="197"/>
      <c r="XDV1037" s="197"/>
      <c r="XDW1037" s="197"/>
      <c r="XDX1037" s="197"/>
      <c r="XDY1037" s="197"/>
      <c r="XDZ1037" s="197"/>
      <c r="XEA1037" s="197"/>
      <c r="XEB1037" s="197"/>
      <c r="XEC1037" s="197"/>
      <c r="XED1037" s="197"/>
      <c r="XEE1037" s="197"/>
      <c r="XEF1037" s="197"/>
      <c r="XEG1037" s="197"/>
      <c r="XEH1037" s="197"/>
      <c r="XEI1037" s="197"/>
      <c r="XEJ1037" s="197"/>
      <c r="XEK1037" s="197"/>
      <c r="XEL1037" s="197"/>
      <c r="XEM1037" s="197"/>
      <c r="XEN1037" s="197"/>
      <c r="XEO1037" s="197"/>
      <c r="XEP1037" s="197"/>
      <c r="XEQ1037" s="197"/>
      <c r="XER1037" s="197"/>
      <c r="XES1037" s="197"/>
      <c r="XET1037" s="197"/>
      <c r="XEU1037" s="197"/>
      <c r="XEV1037" s="197"/>
      <c r="XEW1037" s="197"/>
      <c r="XEX1037" s="197"/>
      <c r="XEY1037" s="197"/>
      <c r="XEZ1037" s="197"/>
      <c r="XFA1037" s="197"/>
      <c r="XFB1037" s="197"/>
    </row>
    <row r="1038" spans="1:16382" ht="24.75" customHeight="1">
      <c r="A1038" s="574" t="s">
        <v>940</v>
      </c>
      <c r="B1038" s="574"/>
      <c r="C1038" s="574"/>
      <c r="D1038" s="575"/>
      <c r="E1038" s="75" t="s">
        <v>593</v>
      </c>
      <c r="F1038" s="382" t="s">
        <v>461</v>
      </c>
      <c r="G1038" s="389"/>
      <c r="H1038" s="199" t="s">
        <v>595</v>
      </c>
      <c r="I1038" s="219" t="s">
        <v>30</v>
      </c>
      <c r="J1038" s="200" t="s">
        <v>596</v>
      </c>
      <c r="K1038" s="304">
        <v>100</v>
      </c>
      <c r="L1038" s="386"/>
      <c r="M1038" s="385">
        <f t="shared" si="60"/>
        <v>0</v>
      </c>
      <c r="O1038" s="138"/>
      <c r="Q1038" s="432"/>
      <c r="R1038" s="197"/>
      <c r="S1038" s="197"/>
      <c r="T1038" s="197"/>
      <c r="U1038" s="197"/>
      <c r="V1038" s="197"/>
      <c r="W1038" s="197"/>
      <c r="X1038" s="197"/>
      <c r="Y1038" s="197"/>
      <c r="Z1038" s="197"/>
      <c r="AA1038" s="197"/>
      <c r="AB1038" s="197"/>
      <c r="AC1038" s="197"/>
      <c r="AD1038" s="197"/>
      <c r="AE1038" s="197"/>
      <c r="AF1038" s="197"/>
      <c r="AG1038" s="197"/>
      <c r="AH1038" s="197"/>
      <c r="AI1038" s="197"/>
      <c r="AJ1038" s="197"/>
      <c r="AK1038" s="197"/>
      <c r="AL1038" s="197"/>
      <c r="AM1038" s="197"/>
      <c r="AN1038" s="197"/>
      <c r="AO1038" s="197"/>
      <c r="AP1038" s="197"/>
      <c r="AQ1038" s="197"/>
      <c r="AR1038" s="197"/>
      <c r="AS1038" s="197"/>
      <c r="AT1038" s="197"/>
      <c r="AU1038" s="197"/>
      <c r="AV1038" s="197"/>
      <c r="AW1038" s="197"/>
      <c r="AX1038" s="197"/>
      <c r="AY1038" s="197"/>
      <c r="AZ1038" s="197"/>
      <c r="BA1038" s="197"/>
      <c r="BB1038" s="197"/>
      <c r="BC1038" s="197"/>
      <c r="BD1038" s="197"/>
      <c r="BE1038" s="197"/>
      <c r="BF1038" s="197"/>
      <c r="BG1038" s="197"/>
      <c r="BH1038" s="197"/>
      <c r="BI1038" s="197"/>
      <c r="BJ1038" s="197"/>
      <c r="BK1038" s="197"/>
      <c r="BL1038" s="197"/>
      <c r="BM1038" s="197"/>
      <c r="BN1038" s="197"/>
      <c r="BO1038" s="197"/>
      <c r="BP1038" s="197"/>
      <c r="BQ1038" s="197"/>
      <c r="BR1038" s="197"/>
      <c r="BS1038" s="197"/>
      <c r="BT1038" s="197"/>
      <c r="BU1038" s="197"/>
      <c r="BV1038" s="197"/>
      <c r="BW1038" s="197"/>
      <c r="BX1038" s="197"/>
      <c r="BY1038" s="197"/>
      <c r="BZ1038" s="197"/>
      <c r="CA1038" s="197"/>
      <c r="CB1038" s="197"/>
      <c r="CC1038" s="197"/>
      <c r="CD1038" s="197"/>
      <c r="CE1038" s="197"/>
      <c r="CF1038" s="197"/>
      <c r="CG1038" s="197"/>
      <c r="CH1038" s="197"/>
      <c r="CI1038" s="197"/>
      <c r="CJ1038" s="197"/>
      <c r="CK1038" s="197"/>
      <c r="CL1038" s="197"/>
      <c r="CM1038" s="197"/>
      <c r="CN1038" s="197"/>
      <c r="CO1038" s="197"/>
      <c r="CP1038" s="197"/>
      <c r="CQ1038" s="197"/>
      <c r="CR1038" s="197"/>
      <c r="CS1038" s="197"/>
      <c r="CT1038" s="197"/>
      <c r="CU1038" s="197"/>
      <c r="CV1038" s="197"/>
      <c r="CW1038" s="197"/>
      <c r="CX1038" s="197"/>
      <c r="CY1038" s="197"/>
      <c r="CZ1038" s="197"/>
      <c r="DA1038" s="197"/>
      <c r="DB1038" s="197"/>
      <c r="DC1038" s="197"/>
      <c r="DD1038" s="197"/>
      <c r="DE1038" s="197"/>
      <c r="DF1038" s="197"/>
      <c r="DG1038" s="197"/>
      <c r="DH1038" s="197"/>
      <c r="DI1038" s="197"/>
      <c r="DJ1038" s="197"/>
      <c r="DK1038" s="197"/>
      <c r="DL1038" s="197"/>
      <c r="DM1038" s="197"/>
      <c r="DN1038" s="197"/>
      <c r="DO1038" s="197"/>
      <c r="DP1038" s="197"/>
      <c r="DQ1038" s="197"/>
      <c r="DR1038" s="197"/>
      <c r="DS1038" s="197"/>
      <c r="DT1038" s="197"/>
      <c r="DU1038" s="197"/>
      <c r="DV1038" s="197"/>
      <c r="DW1038" s="197"/>
      <c r="DX1038" s="197"/>
      <c r="DY1038" s="197"/>
      <c r="DZ1038" s="197"/>
      <c r="EA1038" s="197"/>
      <c r="EB1038" s="197"/>
      <c r="EC1038" s="197"/>
      <c r="ED1038" s="197"/>
      <c r="EE1038" s="197"/>
      <c r="EF1038" s="197"/>
      <c r="EG1038" s="197"/>
      <c r="EH1038" s="197"/>
      <c r="EI1038" s="197"/>
      <c r="EJ1038" s="197"/>
      <c r="EK1038" s="197"/>
      <c r="EL1038" s="197"/>
      <c r="EM1038" s="197"/>
      <c r="EN1038" s="197"/>
      <c r="EO1038" s="197"/>
      <c r="EP1038" s="197"/>
      <c r="EQ1038" s="197"/>
      <c r="ER1038" s="197"/>
      <c r="ES1038" s="197"/>
      <c r="ET1038" s="197"/>
      <c r="EU1038" s="197"/>
      <c r="EV1038" s="197"/>
      <c r="EW1038" s="197"/>
      <c r="EX1038" s="197"/>
      <c r="EY1038" s="197"/>
      <c r="EZ1038" s="197"/>
      <c r="FA1038" s="197"/>
      <c r="FB1038" s="197"/>
      <c r="FC1038" s="197"/>
      <c r="FD1038" s="197"/>
      <c r="FE1038" s="197"/>
      <c r="FF1038" s="197"/>
      <c r="FG1038" s="197"/>
      <c r="FH1038" s="197"/>
      <c r="FI1038" s="197"/>
      <c r="FJ1038" s="197"/>
      <c r="FK1038" s="197"/>
      <c r="FL1038" s="197"/>
      <c r="FM1038" s="197"/>
      <c r="FN1038" s="197"/>
      <c r="FO1038" s="197"/>
      <c r="FP1038" s="197"/>
      <c r="FQ1038" s="197"/>
      <c r="FR1038" s="197"/>
      <c r="FS1038" s="197"/>
      <c r="FT1038" s="197"/>
      <c r="FU1038" s="197"/>
      <c r="FV1038" s="197"/>
      <c r="FW1038" s="197"/>
      <c r="FX1038" s="197"/>
      <c r="FY1038" s="197"/>
      <c r="FZ1038" s="197"/>
      <c r="GA1038" s="197"/>
      <c r="GB1038" s="197"/>
      <c r="GC1038" s="197"/>
      <c r="GD1038" s="197"/>
      <c r="GE1038" s="197"/>
      <c r="GF1038" s="197"/>
      <c r="GG1038" s="197"/>
      <c r="GH1038" s="197"/>
      <c r="GI1038" s="197"/>
      <c r="GJ1038" s="197"/>
      <c r="GK1038" s="197"/>
      <c r="GL1038" s="197"/>
      <c r="GM1038" s="197"/>
      <c r="GN1038" s="197"/>
      <c r="GO1038" s="197"/>
      <c r="GP1038" s="197"/>
      <c r="GQ1038" s="197"/>
      <c r="GR1038" s="197"/>
      <c r="GS1038" s="197"/>
      <c r="GT1038" s="197"/>
      <c r="GU1038" s="197"/>
      <c r="GV1038" s="197"/>
      <c r="GW1038" s="197"/>
      <c r="GX1038" s="197"/>
      <c r="GY1038" s="197"/>
      <c r="GZ1038" s="197"/>
      <c r="HA1038" s="197"/>
      <c r="HB1038" s="197"/>
      <c r="HC1038" s="197"/>
      <c r="HD1038" s="197"/>
      <c r="HE1038" s="197"/>
      <c r="HF1038" s="197"/>
      <c r="HG1038" s="197"/>
      <c r="HH1038" s="197"/>
      <c r="HI1038" s="197"/>
      <c r="HJ1038" s="197"/>
      <c r="HK1038" s="197"/>
      <c r="HL1038" s="197"/>
      <c r="HM1038" s="197"/>
      <c r="HN1038" s="197"/>
      <c r="HO1038" s="197"/>
      <c r="HP1038" s="197"/>
      <c r="HQ1038" s="197"/>
      <c r="HR1038" s="197"/>
      <c r="HS1038" s="197"/>
      <c r="HT1038" s="197"/>
      <c r="HU1038" s="197"/>
      <c r="HV1038" s="197"/>
      <c r="HW1038" s="197"/>
      <c r="HX1038" s="197"/>
      <c r="HY1038" s="197"/>
      <c r="HZ1038" s="197"/>
      <c r="IA1038" s="197"/>
      <c r="IB1038" s="197"/>
      <c r="IC1038" s="197"/>
      <c r="ID1038" s="197"/>
      <c r="IE1038" s="197"/>
      <c r="IF1038" s="197"/>
      <c r="IG1038" s="197"/>
      <c r="IH1038" s="197"/>
      <c r="II1038" s="197"/>
      <c r="IJ1038" s="197"/>
      <c r="IK1038" s="197"/>
      <c r="IL1038" s="197"/>
      <c r="IM1038" s="197"/>
      <c r="IN1038" s="197"/>
      <c r="IO1038" s="197"/>
      <c r="IP1038" s="197"/>
      <c r="IQ1038" s="197"/>
      <c r="IR1038" s="197"/>
      <c r="IS1038" s="197"/>
      <c r="IT1038" s="197"/>
      <c r="IU1038" s="197"/>
      <c r="IV1038" s="197"/>
      <c r="IW1038" s="197"/>
      <c r="IX1038" s="197"/>
      <c r="IY1038" s="197"/>
      <c r="IZ1038" s="197"/>
      <c r="JA1038" s="197"/>
      <c r="JB1038" s="197"/>
      <c r="JC1038" s="197"/>
      <c r="JD1038" s="197"/>
      <c r="JE1038" s="197"/>
      <c r="JF1038" s="197"/>
      <c r="JG1038" s="197"/>
      <c r="JH1038" s="197"/>
      <c r="JI1038" s="197"/>
      <c r="JJ1038" s="197"/>
      <c r="JK1038" s="197"/>
      <c r="JL1038" s="197"/>
      <c r="JM1038" s="197"/>
      <c r="JN1038" s="197"/>
      <c r="JO1038" s="197"/>
      <c r="JP1038" s="197"/>
      <c r="JQ1038" s="197"/>
      <c r="JR1038" s="197"/>
      <c r="JS1038" s="197"/>
      <c r="JT1038" s="197"/>
      <c r="JU1038" s="197"/>
      <c r="JV1038" s="197"/>
      <c r="JW1038" s="197"/>
      <c r="JX1038" s="197"/>
      <c r="JY1038" s="197"/>
      <c r="JZ1038" s="197"/>
      <c r="KA1038" s="197"/>
      <c r="KB1038" s="197"/>
      <c r="KC1038" s="197"/>
      <c r="KD1038" s="197"/>
      <c r="KE1038" s="197"/>
      <c r="KF1038" s="197"/>
      <c r="KG1038" s="197"/>
      <c r="KH1038" s="197"/>
      <c r="KI1038" s="197"/>
      <c r="KJ1038" s="197"/>
      <c r="KK1038" s="197"/>
      <c r="KL1038" s="197"/>
      <c r="KM1038" s="197"/>
      <c r="KN1038" s="197"/>
      <c r="KO1038" s="197"/>
      <c r="KP1038" s="197"/>
      <c r="KQ1038" s="197"/>
      <c r="KR1038" s="197"/>
      <c r="KS1038" s="197"/>
      <c r="KT1038" s="197"/>
      <c r="KU1038" s="197"/>
      <c r="KV1038" s="197"/>
      <c r="KW1038" s="197"/>
      <c r="KX1038" s="197"/>
      <c r="KY1038" s="197"/>
      <c r="KZ1038" s="197"/>
      <c r="LA1038" s="197"/>
      <c r="LB1038" s="197"/>
      <c r="LC1038" s="197"/>
      <c r="LD1038" s="197"/>
      <c r="LE1038" s="197"/>
      <c r="LF1038" s="197"/>
      <c r="LG1038" s="197"/>
      <c r="LH1038" s="197"/>
      <c r="LI1038" s="197"/>
      <c r="LJ1038" s="197"/>
      <c r="LK1038" s="197"/>
      <c r="LL1038" s="197"/>
      <c r="LM1038" s="197"/>
      <c r="LN1038" s="197"/>
      <c r="LO1038" s="197"/>
      <c r="LP1038" s="197"/>
      <c r="LQ1038" s="197"/>
      <c r="LR1038" s="197"/>
      <c r="LS1038" s="197"/>
      <c r="LT1038" s="197"/>
      <c r="LU1038" s="197"/>
      <c r="LV1038" s="197"/>
      <c r="LW1038" s="197"/>
      <c r="LX1038" s="197"/>
      <c r="LY1038" s="197"/>
      <c r="LZ1038" s="197"/>
      <c r="MA1038" s="197"/>
      <c r="MB1038" s="197"/>
      <c r="MC1038" s="197"/>
      <c r="MD1038" s="197"/>
      <c r="ME1038" s="197"/>
      <c r="MF1038" s="197"/>
      <c r="MG1038" s="197"/>
      <c r="MH1038" s="197"/>
      <c r="MI1038" s="197"/>
      <c r="MJ1038" s="197"/>
      <c r="MK1038" s="197"/>
      <c r="ML1038" s="197"/>
      <c r="MM1038" s="197"/>
      <c r="MN1038" s="197"/>
      <c r="MO1038" s="197"/>
      <c r="MP1038" s="197"/>
      <c r="MQ1038" s="197"/>
      <c r="MR1038" s="197"/>
      <c r="MS1038" s="197"/>
      <c r="MT1038" s="197"/>
      <c r="MU1038" s="197"/>
      <c r="MV1038" s="197"/>
      <c r="MW1038" s="197"/>
      <c r="MX1038" s="197"/>
      <c r="MY1038" s="197"/>
      <c r="MZ1038" s="197"/>
      <c r="NA1038" s="197"/>
      <c r="NB1038" s="197"/>
      <c r="NC1038" s="197"/>
      <c r="ND1038" s="197"/>
      <c r="NE1038" s="197"/>
      <c r="NF1038" s="197"/>
      <c r="NG1038" s="197"/>
      <c r="NH1038" s="197"/>
      <c r="NI1038" s="197"/>
      <c r="NJ1038" s="197"/>
      <c r="NK1038" s="197"/>
      <c r="NL1038" s="197"/>
      <c r="NM1038" s="197"/>
      <c r="NN1038" s="197"/>
      <c r="NO1038" s="197"/>
      <c r="NP1038" s="197"/>
      <c r="NQ1038" s="197"/>
      <c r="NR1038" s="197"/>
      <c r="NS1038" s="197"/>
      <c r="NT1038" s="197"/>
      <c r="NU1038" s="197"/>
      <c r="NV1038" s="197"/>
      <c r="NW1038" s="197"/>
      <c r="NX1038" s="197"/>
      <c r="NY1038" s="197"/>
      <c r="NZ1038" s="197"/>
      <c r="OA1038" s="197"/>
      <c r="OB1038" s="197"/>
      <c r="OC1038" s="197"/>
      <c r="OD1038" s="197"/>
      <c r="OE1038" s="197"/>
      <c r="OF1038" s="197"/>
      <c r="OG1038" s="197"/>
      <c r="OH1038" s="197"/>
      <c r="OI1038" s="197"/>
      <c r="OJ1038" s="197"/>
      <c r="OK1038" s="197"/>
      <c r="OL1038" s="197"/>
      <c r="OM1038" s="197"/>
      <c r="ON1038" s="197"/>
      <c r="OO1038" s="197"/>
      <c r="OP1038" s="197"/>
      <c r="OQ1038" s="197"/>
      <c r="OR1038" s="197"/>
      <c r="OS1038" s="197"/>
      <c r="OT1038" s="197"/>
      <c r="OU1038" s="197"/>
      <c r="OV1038" s="197"/>
      <c r="OW1038" s="197"/>
      <c r="OX1038" s="197"/>
      <c r="OY1038" s="197"/>
      <c r="OZ1038" s="197"/>
      <c r="PA1038" s="197"/>
      <c r="PB1038" s="197"/>
      <c r="PC1038" s="197"/>
      <c r="PD1038" s="197"/>
      <c r="PE1038" s="197"/>
      <c r="PF1038" s="197"/>
      <c r="PG1038" s="197"/>
      <c r="PH1038" s="197"/>
      <c r="PI1038" s="197"/>
      <c r="PJ1038" s="197"/>
      <c r="PK1038" s="197"/>
      <c r="PL1038" s="197"/>
      <c r="PM1038" s="197"/>
      <c r="PN1038" s="197"/>
      <c r="PO1038" s="197"/>
      <c r="PP1038" s="197"/>
      <c r="PQ1038" s="197"/>
      <c r="PR1038" s="197"/>
      <c r="PS1038" s="197"/>
      <c r="PT1038" s="197"/>
      <c r="PU1038" s="197"/>
      <c r="PV1038" s="197"/>
      <c r="PW1038" s="197"/>
      <c r="PX1038" s="197"/>
      <c r="PY1038" s="197"/>
      <c r="PZ1038" s="197"/>
      <c r="QA1038" s="197"/>
      <c r="QB1038" s="197"/>
      <c r="QC1038" s="197"/>
      <c r="QD1038" s="197"/>
      <c r="QE1038" s="197"/>
      <c r="QF1038" s="197"/>
      <c r="QG1038" s="197"/>
      <c r="QH1038" s="197"/>
      <c r="QI1038" s="197"/>
      <c r="QJ1038" s="197"/>
      <c r="QK1038" s="197"/>
      <c r="QL1038" s="197"/>
      <c r="QM1038" s="197"/>
      <c r="QN1038" s="197"/>
      <c r="QO1038" s="197"/>
      <c r="QP1038" s="197"/>
      <c r="QQ1038" s="197"/>
      <c r="QR1038" s="197"/>
      <c r="QS1038" s="197"/>
      <c r="QT1038" s="197"/>
      <c r="QU1038" s="197"/>
      <c r="QV1038" s="197"/>
      <c r="QW1038" s="197"/>
      <c r="QX1038" s="197"/>
      <c r="QY1038" s="197"/>
      <c r="QZ1038" s="197"/>
      <c r="RA1038" s="197"/>
      <c r="RB1038" s="197"/>
      <c r="RC1038" s="197"/>
      <c r="RD1038" s="197"/>
      <c r="RE1038" s="197"/>
      <c r="RF1038" s="197"/>
      <c r="RG1038" s="197"/>
      <c r="RH1038" s="197"/>
      <c r="RI1038" s="197"/>
      <c r="RJ1038" s="197"/>
      <c r="RK1038" s="197"/>
      <c r="RL1038" s="197"/>
      <c r="RM1038" s="197"/>
      <c r="RN1038" s="197"/>
      <c r="RO1038" s="197"/>
      <c r="RP1038" s="197"/>
      <c r="RQ1038" s="197"/>
      <c r="RR1038" s="197"/>
      <c r="RS1038" s="197"/>
      <c r="RT1038" s="197"/>
      <c r="RU1038" s="197"/>
      <c r="RV1038" s="197"/>
      <c r="RW1038" s="197"/>
      <c r="RX1038" s="197"/>
      <c r="RY1038" s="197"/>
      <c r="RZ1038" s="197"/>
      <c r="SA1038" s="197"/>
      <c r="SB1038" s="197"/>
      <c r="SC1038" s="197"/>
      <c r="SD1038" s="197"/>
      <c r="SE1038" s="197"/>
      <c r="SF1038" s="197"/>
      <c r="SG1038" s="197"/>
      <c r="SH1038" s="197"/>
      <c r="SI1038" s="197"/>
      <c r="SJ1038" s="197"/>
      <c r="SK1038" s="197"/>
      <c r="SL1038" s="197"/>
      <c r="SM1038" s="197"/>
      <c r="SN1038" s="197"/>
      <c r="SO1038" s="197"/>
      <c r="SP1038" s="197"/>
      <c r="SQ1038" s="197"/>
      <c r="SR1038" s="197"/>
      <c r="SS1038" s="197"/>
      <c r="ST1038" s="197"/>
      <c r="SU1038" s="197"/>
      <c r="SV1038" s="197"/>
      <c r="SW1038" s="197"/>
      <c r="SX1038" s="197"/>
      <c r="SY1038" s="197"/>
      <c r="SZ1038" s="197"/>
      <c r="TA1038" s="197"/>
      <c r="TB1038" s="197"/>
      <c r="TC1038" s="197"/>
      <c r="TD1038" s="197"/>
      <c r="TE1038" s="197"/>
      <c r="TF1038" s="197"/>
      <c r="TG1038" s="197"/>
      <c r="TH1038" s="197"/>
      <c r="TI1038" s="197"/>
      <c r="TJ1038" s="197"/>
      <c r="TK1038" s="197"/>
      <c r="TL1038" s="197"/>
      <c r="TM1038" s="197"/>
      <c r="TN1038" s="197"/>
      <c r="TO1038" s="197"/>
      <c r="TP1038" s="197"/>
      <c r="TQ1038" s="197"/>
      <c r="TR1038" s="197"/>
      <c r="TS1038" s="197"/>
      <c r="TT1038" s="197"/>
      <c r="TU1038" s="197"/>
      <c r="TV1038" s="197"/>
      <c r="TW1038" s="197"/>
      <c r="TX1038" s="197"/>
      <c r="TY1038" s="197"/>
      <c r="TZ1038" s="197"/>
      <c r="UA1038" s="197"/>
      <c r="UB1038" s="197"/>
      <c r="UC1038" s="197"/>
      <c r="UD1038" s="197"/>
      <c r="UE1038" s="197"/>
      <c r="UF1038" s="197"/>
      <c r="UG1038" s="197"/>
      <c r="UH1038" s="197"/>
      <c r="UI1038" s="197"/>
      <c r="UJ1038" s="197"/>
      <c r="UK1038" s="197"/>
      <c r="UL1038" s="197"/>
      <c r="UM1038" s="197"/>
      <c r="UN1038" s="197"/>
      <c r="UO1038" s="197"/>
      <c r="UP1038" s="197"/>
      <c r="UQ1038" s="197"/>
      <c r="UR1038" s="197"/>
      <c r="US1038" s="197"/>
      <c r="UT1038" s="197"/>
      <c r="UU1038" s="197"/>
      <c r="UV1038" s="197"/>
      <c r="UW1038" s="197"/>
      <c r="UX1038" s="197"/>
      <c r="UY1038" s="197"/>
      <c r="UZ1038" s="197"/>
      <c r="VA1038" s="197"/>
      <c r="VB1038" s="197"/>
      <c r="VC1038" s="197"/>
      <c r="VD1038" s="197"/>
      <c r="VE1038" s="197"/>
      <c r="VF1038" s="197"/>
      <c r="VG1038" s="197"/>
      <c r="VH1038" s="197"/>
      <c r="VI1038" s="197"/>
      <c r="VJ1038" s="197"/>
      <c r="VK1038" s="197"/>
      <c r="VL1038" s="197"/>
      <c r="VM1038" s="197"/>
      <c r="VN1038" s="197"/>
      <c r="VO1038" s="197"/>
      <c r="VP1038" s="197"/>
      <c r="VQ1038" s="197"/>
      <c r="VR1038" s="197"/>
      <c r="VS1038" s="197"/>
      <c r="VT1038" s="197"/>
      <c r="VU1038" s="197"/>
      <c r="VV1038" s="197"/>
      <c r="VW1038" s="197"/>
      <c r="VX1038" s="197"/>
      <c r="VY1038" s="197"/>
      <c r="VZ1038" s="197"/>
      <c r="WA1038" s="197"/>
      <c r="WB1038" s="197"/>
      <c r="WC1038" s="197"/>
      <c r="WD1038" s="197"/>
      <c r="WE1038" s="197"/>
      <c r="WF1038" s="197"/>
      <c r="WG1038" s="197"/>
      <c r="WH1038" s="197"/>
      <c r="WI1038" s="197"/>
      <c r="WJ1038" s="197"/>
      <c r="WK1038" s="197"/>
      <c r="WL1038" s="197"/>
      <c r="WM1038" s="197"/>
      <c r="WN1038" s="197"/>
      <c r="WO1038" s="197"/>
      <c r="WP1038" s="197"/>
      <c r="WQ1038" s="197"/>
      <c r="WR1038" s="197"/>
      <c r="WS1038" s="197"/>
      <c r="WT1038" s="197"/>
      <c r="WU1038" s="197"/>
      <c r="WV1038" s="197"/>
      <c r="WW1038" s="197"/>
      <c r="WX1038" s="197"/>
      <c r="WY1038" s="197"/>
      <c r="WZ1038" s="197"/>
      <c r="XA1038" s="197"/>
      <c r="XB1038" s="197"/>
      <c r="XC1038" s="197"/>
      <c r="XD1038" s="197"/>
      <c r="XE1038" s="197"/>
      <c r="XF1038" s="197"/>
      <c r="XG1038" s="197"/>
      <c r="XH1038" s="197"/>
      <c r="XI1038" s="197"/>
      <c r="XJ1038" s="197"/>
      <c r="XK1038" s="197"/>
      <c r="XL1038" s="197"/>
      <c r="XM1038" s="197"/>
      <c r="XN1038" s="197"/>
      <c r="XO1038" s="197"/>
      <c r="XP1038" s="197"/>
      <c r="XQ1038" s="197"/>
      <c r="XR1038" s="197"/>
      <c r="XS1038" s="197"/>
      <c r="XT1038" s="197"/>
      <c r="XU1038" s="197"/>
      <c r="XV1038" s="197"/>
      <c r="XW1038" s="197"/>
      <c r="XX1038" s="197"/>
      <c r="XY1038" s="197"/>
      <c r="XZ1038" s="197"/>
      <c r="YA1038" s="197"/>
      <c r="YB1038" s="197"/>
      <c r="YC1038" s="197"/>
      <c r="YD1038" s="197"/>
      <c r="YE1038" s="197"/>
      <c r="YF1038" s="197"/>
      <c r="YG1038" s="197"/>
      <c r="YH1038" s="197"/>
      <c r="YI1038" s="197"/>
      <c r="YJ1038" s="197"/>
      <c r="YK1038" s="197"/>
      <c r="YL1038" s="197"/>
      <c r="YM1038" s="197"/>
      <c r="YN1038" s="197"/>
      <c r="YO1038" s="197"/>
      <c r="YP1038" s="197"/>
      <c r="YQ1038" s="197"/>
      <c r="YR1038" s="197"/>
      <c r="YS1038" s="197"/>
      <c r="YT1038" s="197"/>
      <c r="YU1038" s="197"/>
      <c r="YV1038" s="197"/>
      <c r="YW1038" s="197"/>
      <c r="YX1038" s="197"/>
      <c r="YY1038" s="197"/>
      <c r="YZ1038" s="197"/>
      <c r="ZA1038" s="197"/>
      <c r="ZB1038" s="197"/>
      <c r="ZC1038" s="197"/>
      <c r="ZD1038" s="197"/>
      <c r="ZE1038" s="197"/>
      <c r="ZF1038" s="197"/>
      <c r="ZG1038" s="197"/>
      <c r="ZH1038" s="197"/>
      <c r="ZI1038" s="197"/>
      <c r="ZJ1038" s="197"/>
      <c r="ZK1038" s="197"/>
      <c r="ZL1038" s="197"/>
      <c r="ZM1038" s="197"/>
      <c r="ZN1038" s="197"/>
      <c r="ZO1038" s="197"/>
      <c r="ZP1038" s="197"/>
      <c r="ZQ1038" s="197"/>
      <c r="ZR1038" s="197"/>
      <c r="ZS1038" s="197"/>
      <c r="ZT1038" s="197"/>
      <c r="ZU1038" s="197"/>
      <c r="ZV1038" s="197"/>
      <c r="ZW1038" s="197"/>
      <c r="ZX1038" s="197"/>
      <c r="ZY1038" s="197"/>
      <c r="ZZ1038" s="197"/>
      <c r="AAA1038" s="197"/>
      <c r="AAB1038" s="197"/>
      <c r="AAC1038" s="197"/>
      <c r="AAD1038" s="197"/>
      <c r="AAE1038" s="197"/>
      <c r="AAF1038" s="197"/>
      <c r="AAG1038" s="197"/>
      <c r="AAH1038" s="197"/>
      <c r="AAI1038" s="197"/>
      <c r="AAJ1038" s="197"/>
      <c r="AAK1038" s="197"/>
      <c r="AAL1038" s="197"/>
      <c r="AAM1038" s="197"/>
      <c r="AAN1038" s="197"/>
      <c r="AAO1038" s="197"/>
      <c r="AAP1038" s="197"/>
      <c r="AAQ1038" s="197"/>
      <c r="AAR1038" s="197"/>
      <c r="AAS1038" s="197"/>
      <c r="AAT1038" s="197"/>
      <c r="AAU1038" s="197"/>
      <c r="AAV1038" s="197"/>
      <c r="AAW1038" s="197"/>
      <c r="AAX1038" s="197"/>
      <c r="AAY1038" s="197"/>
      <c r="AAZ1038" s="197"/>
      <c r="ABA1038" s="197"/>
      <c r="ABB1038" s="197"/>
      <c r="ABC1038" s="197"/>
      <c r="ABD1038" s="197"/>
      <c r="ABE1038" s="197"/>
      <c r="ABF1038" s="197"/>
      <c r="ABG1038" s="197"/>
      <c r="ABH1038" s="197"/>
      <c r="ABI1038" s="197"/>
      <c r="ABJ1038" s="197"/>
      <c r="ABK1038" s="197"/>
      <c r="ABL1038" s="197"/>
      <c r="ABM1038" s="197"/>
      <c r="ABN1038" s="197"/>
      <c r="ABO1038" s="197"/>
      <c r="ABP1038" s="197"/>
      <c r="ABQ1038" s="197"/>
      <c r="ABR1038" s="197"/>
      <c r="ABS1038" s="197"/>
      <c r="ABT1038" s="197"/>
      <c r="ABU1038" s="197"/>
      <c r="ABV1038" s="197"/>
      <c r="ABW1038" s="197"/>
      <c r="ABX1038" s="197"/>
      <c r="ABY1038" s="197"/>
      <c r="ABZ1038" s="197"/>
      <c r="ACA1038" s="197"/>
      <c r="ACB1038" s="197"/>
      <c r="ACC1038" s="197"/>
      <c r="ACD1038" s="197"/>
      <c r="ACE1038" s="197"/>
      <c r="ACF1038" s="197"/>
      <c r="ACG1038" s="197"/>
      <c r="ACH1038" s="197"/>
      <c r="ACI1038" s="197"/>
      <c r="ACJ1038" s="197"/>
      <c r="ACK1038" s="197"/>
      <c r="ACL1038" s="197"/>
      <c r="ACM1038" s="197"/>
      <c r="ACN1038" s="197"/>
      <c r="ACO1038" s="197"/>
      <c r="ACP1038" s="197"/>
      <c r="ACQ1038" s="197"/>
      <c r="ACR1038" s="197"/>
      <c r="ACS1038" s="197"/>
      <c r="ACT1038" s="197"/>
      <c r="ACU1038" s="197"/>
      <c r="ACV1038" s="197"/>
      <c r="ACW1038" s="197"/>
      <c r="ACX1038" s="197"/>
      <c r="ACY1038" s="197"/>
      <c r="ACZ1038" s="197"/>
      <c r="ADA1038" s="197"/>
      <c r="ADB1038" s="197"/>
      <c r="ADC1038" s="197"/>
      <c r="ADD1038" s="197"/>
      <c r="ADE1038" s="197"/>
      <c r="ADF1038" s="197"/>
      <c r="ADG1038" s="197"/>
      <c r="ADH1038" s="197"/>
      <c r="ADI1038" s="197"/>
      <c r="ADJ1038" s="197"/>
      <c r="ADK1038" s="197"/>
      <c r="ADL1038" s="197"/>
      <c r="ADM1038" s="197"/>
      <c r="ADN1038" s="197"/>
      <c r="ADO1038" s="197"/>
      <c r="ADP1038" s="197"/>
      <c r="ADQ1038" s="197"/>
      <c r="ADR1038" s="197"/>
      <c r="ADS1038" s="197"/>
      <c r="ADT1038" s="197"/>
      <c r="ADU1038" s="197"/>
      <c r="ADV1038" s="197"/>
      <c r="ADW1038" s="197"/>
      <c r="ADX1038" s="197"/>
      <c r="ADY1038" s="197"/>
      <c r="ADZ1038" s="197"/>
      <c r="AEA1038" s="197"/>
      <c r="AEB1038" s="197"/>
      <c r="AEC1038" s="197"/>
      <c r="AED1038" s="197"/>
      <c r="AEE1038" s="197"/>
      <c r="AEF1038" s="197"/>
      <c r="AEG1038" s="197"/>
      <c r="AEH1038" s="197"/>
      <c r="AEI1038" s="197"/>
      <c r="AEJ1038" s="197"/>
      <c r="AEK1038" s="197"/>
      <c r="AEL1038" s="197"/>
      <c r="AEM1038" s="197"/>
      <c r="AEN1038" s="197"/>
      <c r="AEO1038" s="197"/>
      <c r="AEP1038" s="197"/>
      <c r="AEQ1038" s="197"/>
      <c r="AER1038" s="197"/>
      <c r="AES1038" s="197"/>
      <c r="AET1038" s="197"/>
      <c r="AEU1038" s="197"/>
      <c r="AEV1038" s="197"/>
      <c r="AEW1038" s="197"/>
      <c r="AEX1038" s="197"/>
      <c r="AEY1038" s="197"/>
      <c r="AEZ1038" s="197"/>
      <c r="AFA1038" s="197"/>
      <c r="AFB1038" s="197"/>
      <c r="AFC1038" s="197"/>
      <c r="AFD1038" s="197"/>
      <c r="AFE1038" s="197"/>
      <c r="AFF1038" s="197"/>
      <c r="AFG1038" s="197"/>
      <c r="AFH1038" s="197"/>
      <c r="AFI1038" s="197"/>
      <c r="AFJ1038" s="197"/>
      <c r="AFK1038" s="197"/>
      <c r="AFL1038" s="197"/>
      <c r="AFM1038" s="197"/>
      <c r="AFN1038" s="197"/>
      <c r="AFO1038" s="197"/>
      <c r="AFP1038" s="197"/>
      <c r="AFQ1038" s="197"/>
      <c r="AFR1038" s="197"/>
      <c r="AFS1038" s="197"/>
      <c r="AFT1038" s="197"/>
      <c r="AFU1038" s="197"/>
      <c r="AFV1038" s="197"/>
      <c r="AFW1038" s="197"/>
      <c r="AFX1038" s="197"/>
      <c r="AFY1038" s="197"/>
      <c r="AFZ1038" s="197"/>
      <c r="AGA1038" s="197"/>
      <c r="AGB1038" s="197"/>
      <c r="AGC1038" s="197"/>
      <c r="AGD1038" s="197"/>
      <c r="AGE1038" s="197"/>
      <c r="AGF1038" s="197"/>
      <c r="AGG1038" s="197"/>
      <c r="AGH1038" s="197"/>
      <c r="AGI1038" s="197"/>
      <c r="AGJ1038" s="197"/>
      <c r="AGK1038" s="197"/>
      <c r="AGL1038" s="197"/>
      <c r="AGM1038" s="197"/>
      <c r="AGN1038" s="197"/>
      <c r="AGO1038" s="197"/>
      <c r="AGP1038" s="197"/>
      <c r="AGQ1038" s="197"/>
      <c r="AGR1038" s="197"/>
      <c r="AGS1038" s="197"/>
      <c r="AGT1038" s="197"/>
      <c r="AGU1038" s="197"/>
      <c r="AGV1038" s="197"/>
      <c r="AGW1038" s="197"/>
      <c r="AGX1038" s="197"/>
      <c r="AGY1038" s="197"/>
      <c r="AGZ1038" s="197"/>
      <c r="AHA1038" s="197"/>
      <c r="AHB1038" s="197"/>
      <c r="AHC1038" s="197"/>
      <c r="AHD1038" s="197"/>
      <c r="AHE1038" s="197"/>
      <c r="AHF1038" s="197"/>
      <c r="AHG1038" s="197"/>
      <c r="AHH1038" s="197"/>
      <c r="AHI1038" s="197"/>
      <c r="AHJ1038" s="197"/>
      <c r="AHK1038" s="197"/>
      <c r="AHL1038" s="197"/>
      <c r="AHM1038" s="197"/>
      <c r="AHN1038" s="197"/>
      <c r="AHO1038" s="197"/>
      <c r="AHP1038" s="197"/>
      <c r="AHQ1038" s="197"/>
      <c r="AHR1038" s="197"/>
      <c r="AHS1038" s="197"/>
      <c r="AHT1038" s="197"/>
      <c r="AHU1038" s="197"/>
      <c r="AHV1038" s="197"/>
      <c r="AHW1038" s="197"/>
      <c r="AHX1038" s="197"/>
      <c r="AHY1038" s="197"/>
      <c r="AHZ1038" s="197"/>
      <c r="AIA1038" s="197"/>
      <c r="AIB1038" s="197"/>
      <c r="AIC1038" s="197"/>
      <c r="AID1038" s="197"/>
      <c r="AIE1038" s="197"/>
      <c r="AIF1038" s="197"/>
      <c r="AIG1038" s="197"/>
      <c r="AIH1038" s="197"/>
      <c r="AII1038" s="197"/>
      <c r="AIJ1038" s="197"/>
      <c r="AIK1038" s="197"/>
      <c r="AIL1038" s="197"/>
      <c r="AIM1038" s="197"/>
      <c r="AIN1038" s="197"/>
      <c r="AIO1038" s="197"/>
      <c r="AIP1038" s="197"/>
      <c r="AIQ1038" s="197"/>
      <c r="AIR1038" s="197"/>
      <c r="AIS1038" s="197"/>
      <c r="AIT1038" s="197"/>
      <c r="AIU1038" s="197"/>
      <c r="AIV1038" s="197"/>
      <c r="AIW1038" s="197"/>
      <c r="AIX1038" s="197"/>
      <c r="AIY1038" s="197"/>
      <c r="AIZ1038" s="197"/>
      <c r="AJA1038" s="197"/>
      <c r="AJB1038" s="197"/>
      <c r="AJC1038" s="197"/>
      <c r="AJD1038" s="197"/>
      <c r="AJE1038" s="197"/>
      <c r="AJF1038" s="197"/>
      <c r="AJG1038" s="197"/>
      <c r="AJH1038" s="197"/>
      <c r="AJI1038" s="197"/>
      <c r="AJJ1038" s="197"/>
      <c r="AJK1038" s="197"/>
      <c r="AJL1038" s="197"/>
      <c r="AJM1038" s="197"/>
      <c r="AJN1038" s="197"/>
      <c r="AJO1038" s="197"/>
      <c r="AJP1038" s="197"/>
      <c r="AJQ1038" s="197"/>
      <c r="AJR1038" s="197"/>
      <c r="AJS1038" s="197"/>
      <c r="AJT1038" s="197"/>
      <c r="AJU1038" s="197"/>
      <c r="AJV1038" s="197"/>
      <c r="AJW1038" s="197"/>
      <c r="AJX1038" s="197"/>
      <c r="AJY1038" s="197"/>
      <c r="AJZ1038" s="197"/>
      <c r="AKA1038" s="197"/>
      <c r="AKB1038" s="197"/>
      <c r="AKC1038" s="197"/>
      <c r="AKD1038" s="197"/>
      <c r="AKE1038" s="197"/>
      <c r="AKF1038" s="197"/>
      <c r="AKG1038" s="197"/>
      <c r="AKH1038" s="197"/>
      <c r="AKI1038" s="197"/>
      <c r="AKJ1038" s="197"/>
      <c r="AKK1038" s="197"/>
      <c r="AKL1038" s="197"/>
      <c r="AKM1038" s="197"/>
      <c r="AKN1038" s="197"/>
      <c r="AKO1038" s="197"/>
      <c r="AKP1038" s="197"/>
      <c r="AKQ1038" s="197"/>
      <c r="AKR1038" s="197"/>
      <c r="AKS1038" s="197"/>
      <c r="AKT1038" s="197"/>
      <c r="AKU1038" s="197"/>
      <c r="AKV1038" s="197"/>
      <c r="AKW1038" s="197"/>
      <c r="AKX1038" s="197"/>
      <c r="AKY1038" s="197"/>
      <c r="AKZ1038" s="197"/>
      <c r="ALA1038" s="197"/>
      <c r="ALB1038" s="197"/>
      <c r="ALC1038" s="197"/>
      <c r="ALD1038" s="197"/>
      <c r="ALE1038" s="197"/>
      <c r="ALF1038" s="197"/>
      <c r="ALG1038" s="197"/>
      <c r="ALH1038" s="197"/>
      <c r="ALI1038" s="197"/>
      <c r="ALJ1038" s="197"/>
      <c r="ALK1038" s="197"/>
      <c r="ALL1038" s="197"/>
      <c r="ALM1038" s="197"/>
      <c r="ALN1038" s="197"/>
      <c r="ALO1038" s="197"/>
      <c r="ALP1038" s="197"/>
      <c r="ALQ1038" s="197"/>
      <c r="ALR1038" s="197"/>
      <c r="ALS1038" s="197"/>
      <c r="ALT1038" s="197"/>
      <c r="ALU1038" s="197"/>
      <c r="ALV1038" s="197"/>
      <c r="ALW1038" s="197"/>
      <c r="ALX1038" s="197"/>
      <c r="ALY1038" s="197"/>
      <c r="ALZ1038" s="197"/>
      <c r="AMA1038" s="197"/>
      <c r="AMB1038" s="197"/>
      <c r="AMC1038" s="197"/>
      <c r="AMD1038" s="197"/>
      <c r="AME1038" s="197"/>
      <c r="AMF1038" s="197"/>
      <c r="AMG1038" s="197"/>
      <c r="AMH1038" s="197"/>
      <c r="AMI1038" s="197"/>
      <c r="AMJ1038" s="197"/>
      <c r="AMK1038" s="197"/>
      <c r="AML1038" s="197"/>
      <c r="AMM1038" s="197"/>
      <c r="AMN1038" s="197"/>
      <c r="AMO1038" s="197"/>
      <c r="AMP1038" s="197"/>
      <c r="AMQ1038" s="197"/>
      <c r="AMR1038" s="197"/>
      <c r="AMS1038" s="197"/>
      <c r="AMT1038" s="197"/>
      <c r="AMU1038" s="197"/>
      <c r="AMV1038" s="197"/>
      <c r="AMW1038" s="197"/>
      <c r="AMX1038" s="197"/>
      <c r="AMY1038" s="197"/>
      <c r="AMZ1038" s="197"/>
      <c r="ANA1038" s="197"/>
      <c r="ANB1038" s="197"/>
      <c r="ANC1038" s="197"/>
      <c r="AND1038" s="197"/>
      <c r="ANE1038" s="197"/>
      <c r="ANF1038" s="197"/>
      <c r="ANG1038" s="197"/>
      <c r="ANH1038" s="197"/>
      <c r="ANI1038" s="197"/>
      <c r="ANJ1038" s="197"/>
      <c r="ANK1038" s="197"/>
      <c r="ANL1038" s="197"/>
      <c r="ANM1038" s="197"/>
      <c r="ANN1038" s="197"/>
      <c r="ANO1038" s="197"/>
      <c r="ANP1038" s="197"/>
      <c r="ANQ1038" s="197"/>
      <c r="ANR1038" s="197"/>
      <c r="ANS1038" s="197"/>
      <c r="ANT1038" s="197"/>
      <c r="ANU1038" s="197"/>
      <c r="ANV1038" s="197"/>
      <c r="ANW1038" s="197"/>
      <c r="ANX1038" s="197"/>
      <c r="ANY1038" s="197"/>
      <c r="ANZ1038" s="197"/>
      <c r="AOA1038" s="197"/>
      <c r="AOB1038" s="197"/>
      <c r="AOC1038" s="197"/>
      <c r="AOD1038" s="197"/>
      <c r="AOE1038" s="197"/>
      <c r="AOF1038" s="197"/>
      <c r="AOG1038" s="197"/>
      <c r="AOH1038" s="197"/>
      <c r="AOI1038" s="197"/>
      <c r="AOJ1038" s="197"/>
      <c r="AOK1038" s="197"/>
      <c r="AOL1038" s="197"/>
      <c r="AOM1038" s="197"/>
      <c r="AON1038" s="197"/>
      <c r="AOO1038" s="197"/>
      <c r="AOP1038" s="197"/>
      <c r="AOQ1038" s="197"/>
      <c r="AOR1038" s="197"/>
      <c r="AOS1038" s="197"/>
      <c r="AOT1038" s="197"/>
      <c r="AOU1038" s="197"/>
      <c r="AOV1038" s="197"/>
      <c r="AOW1038" s="197"/>
      <c r="AOX1038" s="197"/>
      <c r="AOY1038" s="197"/>
      <c r="AOZ1038" s="197"/>
      <c r="APA1038" s="197"/>
      <c r="APB1038" s="197"/>
      <c r="APC1038" s="197"/>
      <c r="APD1038" s="197"/>
      <c r="APE1038" s="197"/>
      <c r="APF1038" s="197"/>
      <c r="APG1038" s="197"/>
      <c r="APH1038" s="197"/>
      <c r="API1038" s="197"/>
      <c r="APJ1038" s="197"/>
      <c r="APK1038" s="197"/>
      <c r="APL1038" s="197"/>
      <c r="APM1038" s="197"/>
      <c r="APN1038" s="197"/>
      <c r="APO1038" s="197"/>
      <c r="APP1038" s="197"/>
      <c r="APQ1038" s="197"/>
      <c r="APR1038" s="197"/>
      <c r="APS1038" s="197"/>
      <c r="APT1038" s="197"/>
      <c r="APU1038" s="197"/>
      <c r="APV1038" s="197"/>
      <c r="APW1038" s="197"/>
      <c r="APX1038" s="197"/>
      <c r="APY1038" s="197"/>
      <c r="APZ1038" s="197"/>
      <c r="AQA1038" s="197"/>
      <c r="AQB1038" s="197"/>
      <c r="AQC1038" s="197"/>
      <c r="AQD1038" s="197"/>
      <c r="AQE1038" s="197"/>
      <c r="AQF1038" s="197"/>
      <c r="AQG1038" s="197"/>
      <c r="AQH1038" s="197"/>
      <c r="AQI1038" s="197"/>
      <c r="AQJ1038" s="197"/>
      <c r="AQK1038" s="197"/>
      <c r="AQL1038" s="197"/>
      <c r="AQM1038" s="197"/>
      <c r="AQN1038" s="197"/>
      <c r="AQO1038" s="197"/>
      <c r="AQP1038" s="197"/>
      <c r="AQQ1038" s="197"/>
      <c r="AQR1038" s="197"/>
      <c r="AQS1038" s="197"/>
      <c r="AQT1038" s="197"/>
      <c r="AQU1038" s="197"/>
      <c r="AQV1038" s="197"/>
      <c r="AQW1038" s="197"/>
      <c r="AQX1038" s="197"/>
      <c r="AQY1038" s="197"/>
      <c r="AQZ1038" s="197"/>
      <c r="ARA1038" s="197"/>
      <c r="ARB1038" s="197"/>
      <c r="ARC1038" s="197"/>
      <c r="ARD1038" s="197"/>
      <c r="ARE1038" s="197"/>
      <c r="ARF1038" s="197"/>
      <c r="ARG1038" s="197"/>
      <c r="ARH1038" s="197"/>
      <c r="ARI1038" s="197"/>
      <c r="ARJ1038" s="197"/>
      <c r="ARK1038" s="197"/>
      <c r="ARL1038" s="197"/>
      <c r="ARM1038" s="197"/>
      <c r="ARN1038" s="197"/>
      <c r="ARO1038" s="197"/>
      <c r="ARP1038" s="197"/>
      <c r="ARQ1038" s="197"/>
      <c r="ARR1038" s="197"/>
      <c r="ARS1038" s="197"/>
      <c r="ART1038" s="197"/>
      <c r="ARU1038" s="197"/>
      <c r="ARV1038" s="197"/>
      <c r="ARW1038" s="197"/>
      <c r="ARX1038" s="197"/>
      <c r="ARY1038" s="197"/>
      <c r="ARZ1038" s="197"/>
      <c r="ASA1038" s="197"/>
      <c r="ASB1038" s="197"/>
      <c r="ASC1038" s="197"/>
      <c r="ASD1038" s="197"/>
      <c r="ASE1038" s="197"/>
      <c r="ASF1038" s="197"/>
      <c r="ASG1038" s="197"/>
      <c r="ASH1038" s="197"/>
      <c r="ASI1038" s="197"/>
      <c r="ASJ1038" s="197"/>
      <c r="ASK1038" s="197"/>
      <c r="ASL1038" s="197"/>
      <c r="ASM1038" s="197"/>
      <c r="ASN1038" s="197"/>
      <c r="ASO1038" s="197"/>
      <c r="ASP1038" s="197"/>
      <c r="ASQ1038" s="197"/>
      <c r="ASR1038" s="197"/>
      <c r="ASS1038" s="197"/>
      <c r="AST1038" s="197"/>
      <c r="ASU1038" s="197"/>
      <c r="ASV1038" s="197"/>
      <c r="ASW1038" s="197"/>
      <c r="ASX1038" s="197"/>
      <c r="ASY1038" s="197"/>
      <c r="ASZ1038" s="197"/>
      <c r="ATA1038" s="197"/>
      <c r="ATB1038" s="197"/>
      <c r="ATC1038" s="197"/>
      <c r="ATD1038" s="197"/>
      <c r="ATE1038" s="197"/>
      <c r="ATF1038" s="197"/>
      <c r="ATG1038" s="197"/>
      <c r="ATH1038" s="197"/>
      <c r="ATI1038" s="197"/>
      <c r="ATJ1038" s="197"/>
      <c r="ATK1038" s="197"/>
      <c r="ATL1038" s="197"/>
      <c r="ATM1038" s="197"/>
      <c r="ATN1038" s="197"/>
      <c r="ATO1038" s="197"/>
      <c r="ATP1038" s="197"/>
      <c r="ATQ1038" s="197"/>
      <c r="ATR1038" s="197"/>
      <c r="ATS1038" s="197"/>
      <c r="ATT1038" s="197"/>
      <c r="ATU1038" s="197"/>
      <c r="ATV1038" s="197"/>
      <c r="ATW1038" s="197"/>
      <c r="ATX1038" s="197"/>
      <c r="ATY1038" s="197"/>
      <c r="ATZ1038" s="197"/>
      <c r="AUA1038" s="197"/>
      <c r="AUB1038" s="197"/>
      <c r="AUC1038" s="197"/>
      <c r="AUD1038" s="197"/>
      <c r="AUE1038" s="197"/>
      <c r="AUF1038" s="197"/>
      <c r="AUG1038" s="197"/>
      <c r="AUH1038" s="197"/>
      <c r="AUI1038" s="197"/>
      <c r="AUJ1038" s="197"/>
      <c r="AUK1038" s="197"/>
      <c r="AUL1038" s="197"/>
      <c r="AUM1038" s="197"/>
      <c r="AUN1038" s="197"/>
      <c r="AUO1038" s="197"/>
      <c r="AUP1038" s="197"/>
      <c r="AUQ1038" s="197"/>
      <c r="AUR1038" s="197"/>
      <c r="AUS1038" s="197"/>
      <c r="AUT1038" s="197"/>
      <c r="AUU1038" s="197"/>
      <c r="AUV1038" s="197"/>
      <c r="AUW1038" s="197"/>
      <c r="AUX1038" s="197"/>
      <c r="AUY1038" s="197"/>
      <c r="AUZ1038" s="197"/>
      <c r="AVA1038" s="197"/>
      <c r="AVB1038" s="197"/>
      <c r="AVC1038" s="197"/>
      <c r="AVD1038" s="197"/>
      <c r="AVE1038" s="197"/>
      <c r="AVF1038" s="197"/>
      <c r="AVG1038" s="197"/>
      <c r="AVH1038" s="197"/>
      <c r="AVI1038" s="197"/>
      <c r="AVJ1038" s="197"/>
      <c r="AVK1038" s="197"/>
      <c r="AVL1038" s="197"/>
      <c r="AVM1038" s="197"/>
      <c r="AVN1038" s="197"/>
      <c r="AVO1038" s="197"/>
      <c r="AVP1038" s="197"/>
      <c r="AVQ1038" s="197"/>
      <c r="AVR1038" s="197"/>
      <c r="AVS1038" s="197"/>
      <c r="AVT1038" s="197"/>
      <c r="AVU1038" s="197"/>
      <c r="AVV1038" s="197"/>
      <c r="AVW1038" s="197"/>
      <c r="AVX1038" s="197"/>
      <c r="AVY1038" s="197"/>
      <c r="AVZ1038" s="197"/>
      <c r="AWA1038" s="197"/>
      <c r="AWB1038" s="197"/>
      <c r="AWC1038" s="197"/>
      <c r="AWD1038" s="197"/>
      <c r="AWE1038" s="197"/>
      <c r="AWF1038" s="197"/>
      <c r="AWG1038" s="197"/>
      <c r="AWH1038" s="197"/>
      <c r="AWI1038" s="197"/>
      <c r="AWJ1038" s="197"/>
      <c r="AWK1038" s="197"/>
      <c r="AWL1038" s="197"/>
      <c r="AWM1038" s="197"/>
      <c r="AWN1038" s="197"/>
      <c r="AWO1038" s="197"/>
      <c r="AWP1038" s="197"/>
      <c r="AWQ1038" s="197"/>
      <c r="AWR1038" s="197"/>
      <c r="AWS1038" s="197"/>
      <c r="AWT1038" s="197"/>
      <c r="AWU1038" s="197"/>
      <c r="AWV1038" s="197"/>
      <c r="AWW1038" s="197"/>
      <c r="AWX1038" s="197"/>
      <c r="AWY1038" s="197"/>
      <c r="AWZ1038" s="197"/>
      <c r="AXA1038" s="197"/>
      <c r="AXB1038" s="197"/>
      <c r="AXC1038" s="197"/>
      <c r="AXD1038" s="197"/>
      <c r="AXE1038" s="197"/>
      <c r="AXF1038" s="197"/>
      <c r="AXG1038" s="197"/>
      <c r="AXH1038" s="197"/>
      <c r="AXI1038" s="197"/>
      <c r="AXJ1038" s="197"/>
      <c r="AXK1038" s="197"/>
      <c r="AXL1038" s="197"/>
      <c r="AXM1038" s="197"/>
      <c r="AXN1038" s="197"/>
      <c r="AXO1038" s="197"/>
      <c r="AXP1038" s="197"/>
      <c r="AXQ1038" s="197"/>
      <c r="AXR1038" s="197"/>
      <c r="AXS1038" s="197"/>
      <c r="AXT1038" s="197"/>
      <c r="AXU1038" s="197"/>
      <c r="AXV1038" s="197"/>
      <c r="AXW1038" s="197"/>
      <c r="AXX1038" s="197"/>
      <c r="AXY1038" s="197"/>
      <c r="AXZ1038" s="197"/>
      <c r="AYA1038" s="197"/>
      <c r="AYB1038" s="197"/>
      <c r="AYC1038" s="197"/>
      <c r="AYD1038" s="197"/>
      <c r="AYE1038" s="197"/>
      <c r="AYF1038" s="197"/>
      <c r="AYG1038" s="197"/>
      <c r="AYH1038" s="197"/>
      <c r="AYI1038" s="197"/>
      <c r="AYJ1038" s="197"/>
      <c r="AYK1038" s="197"/>
      <c r="AYL1038" s="197"/>
      <c r="AYM1038" s="197"/>
      <c r="AYN1038" s="197"/>
      <c r="AYO1038" s="197"/>
      <c r="AYP1038" s="197"/>
      <c r="AYQ1038" s="197"/>
      <c r="AYR1038" s="197"/>
      <c r="AYS1038" s="197"/>
      <c r="AYT1038" s="197"/>
      <c r="AYU1038" s="197"/>
      <c r="AYV1038" s="197"/>
      <c r="AYW1038" s="197"/>
      <c r="AYX1038" s="197"/>
      <c r="AYY1038" s="197"/>
      <c r="AYZ1038" s="197"/>
      <c r="AZA1038" s="197"/>
      <c r="AZB1038" s="197"/>
      <c r="AZC1038" s="197"/>
      <c r="AZD1038" s="197"/>
      <c r="AZE1038" s="197"/>
      <c r="AZF1038" s="197"/>
      <c r="AZG1038" s="197"/>
      <c r="AZH1038" s="197"/>
      <c r="AZI1038" s="197"/>
      <c r="AZJ1038" s="197"/>
      <c r="AZK1038" s="197"/>
      <c r="AZL1038" s="197"/>
      <c r="AZM1038" s="197"/>
      <c r="AZN1038" s="197"/>
      <c r="AZO1038" s="197"/>
      <c r="AZP1038" s="197"/>
      <c r="AZQ1038" s="197"/>
      <c r="AZR1038" s="197"/>
      <c r="AZS1038" s="197"/>
      <c r="AZT1038" s="197"/>
      <c r="AZU1038" s="197"/>
      <c r="AZV1038" s="197"/>
      <c r="AZW1038" s="197"/>
      <c r="AZX1038" s="197"/>
      <c r="AZY1038" s="197"/>
      <c r="AZZ1038" s="197"/>
      <c r="BAA1038" s="197"/>
      <c r="BAB1038" s="197"/>
      <c r="BAC1038" s="197"/>
      <c r="BAD1038" s="197"/>
      <c r="BAE1038" s="197"/>
      <c r="BAF1038" s="197"/>
      <c r="BAG1038" s="197"/>
      <c r="BAH1038" s="197"/>
      <c r="BAI1038" s="197"/>
      <c r="BAJ1038" s="197"/>
      <c r="BAK1038" s="197"/>
      <c r="BAL1038" s="197"/>
      <c r="BAM1038" s="197"/>
      <c r="BAN1038" s="197"/>
      <c r="BAO1038" s="197"/>
      <c r="BAP1038" s="197"/>
      <c r="BAQ1038" s="197"/>
      <c r="BAR1038" s="197"/>
      <c r="BAS1038" s="197"/>
      <c r="BAT1038" s="197"/>
      <c r="BAU1038" s="197"/>
      <c r="BAV1038" s="197"/>
      <c r="BAW1038" s="197"/>
      <c r="BAX1038" s="197"/>
      <c r="BAY1038" s="197"/>
      <c r="BAZ1038" s="197"/>
      <c r="BBA1038" s="197"/>
      <c r="BBB1038" s="197"/>
      <c r="BBC1038" s="197"/>
      <c r="BBD1038" s="197"/>
      <c r="BBE1038" s="197"/>
      <c r="BBF1038" s="197"/>
      <c r="BBG1038" s="197"/>
      <c r="BBH1038" s="197"/>
      <c r="BBI1038" s="197"/>
      <c r="BBJ1038" s="197"/>
      <c r="BBK1038" s="197"/>
      <c r="BBL1038" s="197"/>
      <c r="BBM1038" s="197"/>
      <c r="BBN1038" s="197"/>
      <c r="BBO1038" s="197"/>
      <c r="BBP1038" s="197"/>
      <c r="BBQ1038" s="197"/>
      <c r="BBR1038" s="197"/>
      <c r="BBS1038" s="197"/>
      <c r="BBT1038" s="197"/>
      <c r="BBU1038" s="197"/>
      <c r="BBV1038" s="197"/>
      <c r="BBW1038" s="197"/>
      <c r="BBX1038" s="197"/>
      <c r="BBY1038" s="197"/>
      <c r="BBZ1038" s="197"/>
      <c r="BCA1038" s="197"/>
      <c r="BCB1038" s="197"/>
      <c r="BCC1038" s="197"/>
      <c r="BCD1038" s="197"/>
      <c r="BCE1038" s="197"/>
      <c r="BCF1038" s="197"/>
      <c r="BCG1038" s="197"/>
      <c r="BCH1038" s="197"/>
      <c r="BCI1038" s="197"/>
      <c r="BCJ1038" s="197"/>
      <c r="BCK1038" s="197"/>
      <c r="BCL1038" s="197"/>
      <c r="BCM1038" s="197"/>
      <c r="BCN1038" s="197"/>
      <c r="BCO1038" s="197"/>
      <c r="BCP1038" s="197"/>
      <c r="BCQ1038" s="197"/>
      <c r="BCR1038" s="197"/>
      <c r="BCS1038" s="197"/>
      <c r="BCT1038" s="197"/>
      <c r="BCU1038" s="197"/>
      <c r="BCV1038" s="197"/>
      <c r="BCW1038" s="197"/>
      <c r="BCX1038" s="197"/>
      <c r="BCY1038" s="197"/>
      <c r="BCZ1038" s="197"/>
      <c r="BDA1038" s="197"/>
      <c r="BDB1038" s="197"/>
      <c r="BDC1038" s="197"/>
      <c r="BDD1038" s="197"/>
      <c r="BDE1038" s="197"/>
      <c r="BDF1038" s="197"/>
      <c r="BDG1038" s="197"/>
      <c r="BDH1038" s="197"/>
      <c r="BDI1038" s="197"/>
      <c r="BDJ1038" s="197"/>
      <c r="BDK1038" s="197"/>
      <c r="BDL1038" s="197"/>
      <c r="BDM1038" s="197"/>
      <c r="BDN1038" s="197"/>
      <c r="BDO1038" s="197"/>
      <c r="BDP1038" s="197"/>
      <c r="BDQ1038" s="197"/>
      <c r="BDR1038" s="197"/>
      <c r="BDS1038" s="197"/>
      <c r="BDT1038" s="197"/>
      <c r="BDU1038" s="197"/>
      <c r="BDV1038" s="197"/>
      <c r="BDW1038" s="197"/>
      <c r="BDX1038" s="197"/>
      <c r="BDY1038" s="197"/>
      <c r="BDZ1038" s="197"/>
      <c r="BEA1038" s="197"/>
      <c r="BEB1038" s="197"/>
      <c r="BEC1038" s="197"/>
      <c r="BED1038" s="197"/>
      <c r="BEE1038" s="197"/>
      <c r="BEF1038" s="197"/>
      <c r="BEG1038" s="197"/>
      <c r="BEH1038" s="197"/>
      <c r="BEI1038" s="197"/>
      <c r="BEJ1038" s="197"/>
      <c r="BEK1038" s="197"/>
      <c r="BEL1038" s="197"/>
      <c r="BEM1038" s="197"/>
      <c r="BEN1038" s="197"/>
      <c r="BEO1038" s="197"/>
      <c r="BEP1038" s="197"/>
      <c r="BEQ1038" s="197"/>
      <c r="BER1038" s="197"/>
      <c r="BES1038" s="197"/>
      <c r="BET1038" s="197"/>
      <c r="BEU1038" s="197"/>
      <c r="BEV1038" s="197"/>
      <c r="BEW1038" s="197"/>
      <c r="BEX1038" s="197"/>
      <c r="BEY1038" s="197"/>
      <c r="BEZ1038" s="197"/>
      <c r="BFA1038" s="197"/>
      <c r="BFB1038" s="197"/>
      <c r="BFC1038" s="197"/>
      <c r="BFD1038" s="197"/>
      <c r="BFE1038" s="197"/>
      <c r="BFF1038" s="197"/>
      <c r="BFG1038" s="197"/>
      <c r="BFH1038" s="197"/>
      <c r="BFI1038" s="197"/>
      <c r="BFJ1038" s="197"/>
      <c r="BFK1038" s="197"/>
      <c r="BFL1038" s="197"/>
      <c r="BFM1038" s="197"/>
      <c r="BFN1038" s="197"/>
      <c r="BFO1038" s="197"/>
      <c r="BFP1038" s="197"/>
      <c r="BFQ1038" s="197"/>
      <c r="BFR1038" s="197"/>
      <c r="BFS1038" s="197"/>
      <c r="BFT1038" s="197"/>
      <c r="BFU1038" s="197"/>
      <c r="BFV1038" s="197"/>
      <c r="BFW1038" s="197"/>
      <c r="BFX1038" s="197"/>
      <c r="BFY1038" s="197"/>
      <c r="BFZ1038" s="197"/>
      <c r="BGA1038" s="197"/>
      <c r="BGB1038" s="197"/>
      <c r="BGC1038" s="197"/>
      <c r="BGD1038" s="197"/>
      <c r="BGE1038" s="197"/>
      <c r="BGF1038" s="197"/>
      <c r="BGG1038" s="197"/>
      <c r="BGH1038" s="197"/>
      <c r="BGI1038" s="197"/>
      <c r="BGJ1038" s="197"/>
      <c r="BGK1038" s="197"/>
      <c r="BGL1038" s="197"/>
      <c r="BGM1038" s="197"/>
      <c r="BGN1038" s="197"/>
      <c r="BGO1038" s="197"/>
      <c r="BGP1038" s="197"/>
      <c r="BGQ1038" s="197"/>
      <c r="BGR1038" s="197"/>
      <c r="BGS1038" s="197"/>
      <c r="BGT1038" s="197"/>
      <c r="BGU1038" s="197"/>
      <c r="BGV1038" s="197"/>
      <c r="BGW1038" s="197"/>
      <c r="BGX1038" s="197"/>
      <c r="BGY1038" s="197"/>
      <c r="BGZ1038" s="197"/>
      <c r="BHA1038" s="197"/>
      <c r="BHB1038" s="197"/>
      <c r="BHC1038" s="197"/>
      <c r="BHD1038" s="197"/>
      <c r="BHE1038" s="197"/>
      <c r="BHF1038" s="197"/>
      <c r="BHG1038" s="197"/>
      <c r="BHH1038" s="197"/>
      <c r="BHI1038" s="197"/>
      <c r="BHJ1038" s="197"/>
      <c r="BHK1038" s="197"/>
      <c r="BHL1038" s="197"/>
      <c r="BHM1038" s="197"/>
      <c r="BHN1038" s="197"/>
      <c r="BHO1038" s="197"/>
      <c r="BHP1038" s="197"/>
      <c r="BHQ1038" s="197"/>
      <c r="BHR1038" s="197"/>
      <c r="BHS1038" s="197"/>
      <c r="BHT1038" s="197"/>
      <c r="BHU1038" s="197"/>
      <c r="BHV1038" s="197"/>
      <c r="BHW1038" s="197"/>
      <c r="BHX1038" s="197"/>
      <c r="BHY1038" s="197"/>
      <c r="BHZ1038" s="197"/>
      <c r="BIA1038" s="197"/>
      <c r="BIB1038" s="197"/>
      <c r="BIC1038" s="197"/>
      <c r="BID1038" s="197"/>
      <c r="BIE1038" s="197"/>
      <c r="BIF1038" s="197"/>
      <c r="BIG1038" s="197"/>
      <c r="BIH1038" s="197"/>
      <c r="BII1038" s="197"/>
      <c r="BIJ1038" s="197"/>
      <c r="BIK1038" s="197"/>
      <c r="BIL1038" s="197"/>
      <c r="BIM1038" s="197"/>
      <c r="BIN1038" s="197"/>
      <c r="BIO1038" s="197"/>
      <c r="BIP1038" s="197"/>
      <c r="BIQ1038" s="197"/>
      <c r="BIR1038" s="197"/>
      <c r="BIS1038" s="197"/>
      <c r="BIT1038" s="197"/>
      <c r="BIU1038" s="197"/>
      <c r="BIV1038" s="197"/>
      <c r="BIW1038" s="197"/>
      <c r="BIX1038" s="197"/>
      <c r="BIY1038" s="197"/>
      <c r="BIZ1038" s="197"/>
      <c r="BJA1038" s="197"/>
      <c r="BJB1038" s="197"/>
      <c r="BJC1038" s="197"/>
      <c r="BJD1038" s="197"/>
      <c r="BJE1038" s="197"/>
      <c r="BJF1038" s="197"/>
      <c r="BJG1038" s="197"/>
      <c r="BJH1038" s="197"/>
      <c r="BJI1038" s="197"/>
      <c r="BJJ1038" s="197"/>
      <c r="BJK1038" s="197"/>
      <c r="BJL1038" s="197"/>
      <c r="BJM1038" s="197"/>
      <c r="BJN1038" s="197"/>
      <c r="BJO1038" s="197"/>
      <c r="BJP1038" s="197"/>
      <c r="BJQ1038" s="197"/>
      <c r="BJR1038" s="197"/>
      <c r="BJS1038" s="197"/>
      <c r="BJT1038" s="197"/>
      <c r="BJU1038" s="197"/>
      <c r="BJV1038" s="197"/>
      <c r="BJW1038" s="197"/>
      <c r="BJX1038" s="197"/>
      <c r="BJY1038" s="197"/>
      <c r="BJZ1038" s="197"/>
      <c r="BKA1038" s="197"/>
      <c r="BKB1038" s="197"/>
      <c r="BKC1038" s="197"/>
      <c r="BKD1038" s="197"/>
      <c r="BKE1038" s="197"/>
      <c r="BKF1038" s="197"/>
      <c r="BKG1038" s="197"/>
      <c r="BKH1038" s="197"/>
      <c r="BKI1038" s="197"/>
      <c r="BKJ1038" s="197"/>
      <c r="BKK1038" s="197"/>
      <c r="BKL1038" s="197"/>
      <c r="BKM1038" s="197"/>
      <c r="BKN1038" s="197"/>
      <c r="BKO1038" s="197"/>
      <c r="BKP1038" s="197"/>
      <c r="BKQ1038" s="197"/>
      <c r="BKR1038" s="197"/>
      <c r="BKS1038" s="197"/>
      <c r="BKT1038" s="197"/>
      <c r="BKU1038" s="197"/>
      <c r="BKV1038" s="197"/>
      <c r="BKW1038" s="197"/>
      <c r="BKX1038" s="197"/>
      <c r="BKY1038" s="197"/>
      <c r="BKZ1038" s="197"/>
      <c r="BLA1038" s="197"/>
      <c r="BLB1038" s="197"/>
      <c r="BLC1038" s="197"/>
      <c r="BLD1038" s="197"/>
      <c r="BLE1038" s="197"/>
      <c r="BLF1038" s="197"/>
      <c r="BLG1038" s="197"/>
      <c r="BLH1038" s="197"/>
      <c r="BLI1038" s="197"/>
      <c r="BLJ1038" s="197"/>
      <c r="BLK1038" s="197"/>
      <c r="BLL1038" s="197"/>
      <c r="BLM1038" s="197"/>
      <c r="BLN1038" s="197"/>
      <c r="BLO1038" s="197"/>
      <c r="BLP1038" s="197"/>
      <c r="BLQ1038" s="197"/>
      <c r="BLR1038" s="197"/>
      <c r="BLS1038" s="197"/>
      <c r="BLT1038" s="197"/>
      <c r="BLU1038" s="197"/>
      <c r="BLV1038" s="197"/>
      <c r="BLW1038" s="197"/>
      <c r="BLX1038" s="197"/>
      <c r="BLY1038" s="197"/>
      <c r="BLZ1038" s="197"/>
      <c r="BMA1038" s="197"/>
      <c r="BMB1038" s="197"/>
      <c r="BMC1038" s="197"/>
      <c r="BMD1038" s="197"/>
      <c r="BME1038" s="197"/>
      <c r="BMF1038" s="197"/>
      <c r="BMG1038" s="197"/>
      <c r="BMH1038" s="197"/>
      <c r="BMI1038" s="197"/>
      <c r="BMJ1038" s="197"/>
      <c r="BMK1038" s="197"/>
      <c r="BML1038" s="197"/>
      <c r="BMM1038" s="197"/>
      <c r="BMN1038" s="197"/>
      <c r="BMO1038" s="197"/>
      <c r="BMP1038" s="197"/>
      <c r="BMQ1038" s="197"/>
      <c r="BMR1038" s="197"/>
      <c r="BMS1038" s="197"/>
      <c r="BMT1038" s="197"/>
      <c r="BMU1038" s="197"/>
      <c r="BMV1038" s="197"/>
      <c r="BMW1038" s="197"/>
      <c r="BMX1038" s="197"/>
      <c r="BMY1038" s="197"/>
      <c r="BMZ1038" s="197"/>
      <c r="BNA1038" s="197"/>
      <c r="BNB1038" s="197"/>
      <c r="BNC1038" s="197"/>
      <c r="BND1038" s="197"/>
      <c r="BNE1038" s="197"/>
      <c r="BNF1038" s="197"/>
      <c r="BNG1038" s="197"/>
      <c r="BNH1038" s="197"/>
      <c r="BNI1038" s="197"/>
      <c r="BNJ1038" s="197"/>
      <c r="BNK1038" s="197"/>
      <c r="BNL1038" s="197"/>
      <c r="BNM1038" s="197"/>
      <c r="BNN1038" s="197"/>
      <c r="BNO1038" s="197"/>
      <c r="BNP1038" s="197"/>
      <c r="BNQ1038" s="197"/>
      <c r="BNR1038" s="197"/>
      <c r="BNS1038" s="197"/>
      <c r="BNT1038" s="197"/>
      <c r="BNU1038" s="197"/>
      <c r="BNV1038" s="197"/>
      <c r="BNW1038" s="197"/>
      <c r="BNX1038" s="197"/>
      <c r="BNY1038" s="197"/>
      <c r="BNZ1038" s="197"/>
      <c r="BOA1038" s="197"/>
      <c r="BOB1038" s="197"/>
      <c r="BOC1038" s="197"/>
      <c r="BOD1038" s="197"/>
      <c r="BOE1038" s="197"/>
      <c r="BOF1038" s="197"/>
      <c r="BOG1038" s="197"/>
      <c r="BOH1038" s="197"/>
      <c r="BOI1038" s="197"/>
      <c r="BOJ1038" s="197"/>
      <c r="BOK1038" s="197"/>
      <c r="BOL1038" s="197"/>
      <c r="BOM1038" s="197"/>
      <c r="BON1038" s="197"/>
      <c r="BOO1038" s="197"/>
      <c r="BOP1038" s="197"/>
      <c r="BOQ1038" s="197"/>
      <c r="BOR1038" s="197"/>
      <c r="BOS1038" s="197"/>
      <c r="BOT1038" s="197"/>
      <c r="BOU1038" s="197"/>
      <c r="BOV1038" s="197"/>
      <c r="BOW1038" s="197"/>
      <c r="BOX1038" s="197"/>
      <c r="BOY1038" s="197"/>
      <c r="BOZ1038" s="197"/>
      <c r="BPA1038" s="197"/>
      <c r="BPB1038" s="197"/>
      <c r="BPC1038" s="197"/>
      <c r="BPD1038" s="197"/>
      <c r="BPE1038" s="197"/>
      <c r="BPF1038" s="197"/>
      <c r="BPG1038" s="197"/>
      <c r="BPH1038" s="197"/>
      <c r="BPI1038" s="197"/>
      <c r="BPJ1038" s="197"/>
      <c r="BPK1038" s="197"/>
      <c r="BPL1038" s="197"/>
      <c r="BPM1038" s="197"/>
      <c r="BPN1038" s="197"/>
      <c r="BPO1038" s="197"/>
      <c r="BPP1038" s="197"/>
      <c r="BPQ1038" s="197"/>
      <c r="BPR1038" s="197"/>
      <c r="BPS1038" s="197"/>
      <c r="BPT1038" s="197"/>
      <c r="BPU1038" s="197"/>
      <c r="BPV1038" s="197"/>
      <c r="BPW1038" s="197"/>
      <c r="BPX1038" s="197"/>
      <c r="BPY1038" s="197"/>
      <c r="BPZ1038" s="197"/>
      <c r="BQA1038" s="197"/>
      <c r="BQB1038" s="197"/>
      <c r="BQC1038" s="197"/>
      <c r="BQD1038" s="197"/>
      <c r="BQE1038" s="197"/>
      <c r="BQF1038" s="197"/>
      <c r="BQG1038" s="197"/>
      <c r="BQH1038" s="197"/>
      <c r="BQI1038" s="197"/>
      <c r="BQJ1038" s="197"/>
      <c r="BQK1038" s="197"/>
      <c r="BQL1038" s="197"/>
      <c r="BQM1038" s="197"/>
      <c r="BQN1038" s="197"/>
      <c r="BQO1038" s="197"/>
      <c r="BQP1038" s="197"/>
      <c r="BQQ1038" s="197"/>
      <c r="BQR1038" s="197"/>
      <c r="BQS1038" s="197"/>
      <c r="BQT1038" s="197"/>
      <c r="BQU1038" s="197"/>
      <c r="BQV1038" s="197"/>
      <c r="BQW1038" s="197"/>
      <c r="BQX1038" s="197"/>
      <c r="BQY1038" s="197"/>
      <c r="BQZ1038" s="197"/>
      <c r="BRA1038" s="197"/>
      <c r="BRB1038" s="197"/>
      <c r="BRC1038" s="197"/>
      <c r="BRD1038" s="197"/>
      <c r="BRE1038" s="197"/>
      <c r="BRF1038" s="197"/>
      <c r="BRG1038" s="197"/>
      <c r="BRH1038" s="197"/>
      <c r="BRI1038" s="197"/>
      <c r="BRJ1038" s="197"/>
      <c r="BRK1038" s="197"/>
      <c r="BRL1038" s="197"/>
      <c r="BRM1038" s="197"/>
      <c r="BRN1038" s="197"/>
      <c r="BRO1038" s="197"/>
      <c r="BRP1038" s="197"/>
      <c r="BRQ1038" s="197"/>
      <c r="BRR1038" s="197"/>
      <c r="BRS1038" s="197"/>
      <c r="BRT1038" s="197"/>
      <c r="BRU1038" s="197"/>
      <c r="BRV1038" s="197"/>
      <c r="BRW1038" s="197"/>
      <c r="BRX1038" s="197"/>
      <c r="BRY1038" s="197"/>
      <c r="BRZ1038" s="197"/>
      <c r="BSA1038" s="197"/>
      <c r="BSB1038" s="197"/>
      <c r="BSC1038" s="197"/>
      <c r="BSD1038" s="197"/>
      <c r="BSE1038" s="197"/>
      <c r="BSF1038" s="197"/>
      <c r="BSG1038" s="197"/>
      <c r="BSH1038" s="197"/>
      <c r="BSI1038" s="197"/>
      <c r="BSJ1038" s="197"/>
      <c r="BSK1038" s="197"/>
      <c r="BSL1038" s="197"/>
      <c r="BSM1038" s="197"/>
      <c r="BSN1038" s="197"/>
      <c r="BSO1038" s="197"/>
      <c r="BSP1038" s="197"/>
      <c r="BSQ1038" s="197"/>
      <c r="BSR1038" s="197"/>
      <c r="BSS1038" s="197"/>
      <c r="BST1038" s="197"/>
      <c r="BSU1038" s="197"/>
      <c r="BSV1038" s="197"/>
      <c r="BSW1038" s="197"/>
      <c r="BSX1038" s="197"/>
      <c r="BSY1038" s="197"/>
      <c r="BSZ1038" s="197"/>
      <c r="BTA1038" s="197"/>
      <c r="BTB1038" s="197"/>
      <c r="BTC1038" s="197"/>
      <c r="BTD1038" s="197"/>
      <c r="BTE1038" s="197"/>
      <c r="BTF1038" s="197"/>
      <c r="BTG1038" s="197"/>
      <c r="BTH1038" s="197"/>
      <c r="BTI1038" s="197"/>
      <c r="BTJ1038" s="197"/>
      <c r="BTK1038" s="197"/>
      <c r="BTL1038" s="197"/>
      <c r="BTM1038" s="197"/>
      <c r="BTN1038" s="197"/>
      <c r="BTO1038" s="197"/>
      <c r="BTP1038" s="197"/>
      <c r="BTQ1038" s="197"/>
      <c r="BTR1038" s="197"/>
      <c r="BTS1038" s="197"/>
      <c r="BTT1038" s="197"/>
      <c r="BTU1038" s="197"/>
      <c r="BTV1038" s="197"/>
      <c r="BTW1038" s="197"/>
      <c r="BTX1038" s="197"/>
      <c r="BTY1038" s="197"/>
      <c r="BTZ1038" s="197"/>
      <c r="BUA1038" s="197"/>
      <c r="BUB1038" s="197"/>
      <c r="BUC1038" s="197"/>
      <c r="BUD1038" s="197"/>
      <c r="BUE1038" s="197"/>
      <c r="BUF1038" s="197"/>
      <c r="BUG1038" s="197"/>
      <c r="BUH1038" s="197"/>
      <c r="BUI1038" s="197"/>
      <c r="BUJ1038" s="197"/>
      <c r="BUK1038" s="197"/>
      <c r="BUL1038" s="197"/>
      <c r="BUM1038" s="197"/>
      <c r="BUN1038" s="197"/>
      <c r="BUO1038" s="197"/>
      <c r="BUP1038" s="197"/>
      <c r="BUQ1038" s="197"/>
      <c r="BUR1038" s="197"/>
      <c r="BUS1038" s="197"/>
      <c r="BUT1038" s="197"/>
      <c r="BUU1038" s="197"/>
      <c r="BUV1038" s="197"/>
      <c r="BUW1038" s="197"/>
      <c r="BUX1038" s="197"/>
      <c r="BUY1038" s="197"/>
      <c r="BUZ1038" s="197"/>
      <c r="BVA1038" s="197"/>
      <c r="BVB1038" s="197"/>
      <c r="BVC1038" s="197"/>
      <c r="BVD1038" s="197"/>
      <c r="BVE1038" s="197"/>
      <c r="BVF1038" s="197"/>
      <c r="BVG1038" s="197"/>
      <c r="BVH1038" s="197"/>
      <c r="BVI1038" s="197"/>
      <c r="BVJ1038" s="197"/>
      <c r="BVK1038" s="197"/>
      <c r="BVL1038" s="197"/>
      <c r="BVM1038" s="197"/>
      <c r="BVN1038" s="197"/>
      <c r="BVO1038" s="197"/>
      <c r="BVP1038" s="197"/>
      <c r="BVQ1038" s="197"/>
      <c r="BVR1038" s="197"/>
      <c r="BVS1038" s="197"/>
      <c r="BVT1038" s="197"/>
      <c r="BVU1038" s="197"/>
      <c r="BVV1038" s="197"/>
      <c r="BVW1038" s="197"/>
      <c r="BVX1038" s="197"/>
      <c r="BVY1038" s="197"/>
      <c r="BVZ1038" s="197"/>
      <c r="BWA1038" s="197"/>
      <c r="BWB1038" s="197"/>
      <c r="BWC1038" s="197"/>
      <c r="BWD1038" s="197"/>
      <c r="BWE1038" s="197"/>
      <c r="BWF1038" s="197"/>
      <c r="BWG1038" s="197"/>
      <c r="BWH1038" s="197"/>
      <c r="BWI1038" s="197"/>
      <c r="BWJ1038" s="197"/>
      <c r="BWK1038" s="197"/>
      <c r="BWL1038" s="197"/>
      <c r="BWM1038" s="197"/>
      <c r="BWN1038" s="197"/>
      <c r="BWO1038" s="197"/>
      <c r="BWP1038" s="197"/>
      <c r="BWQ1038" s="197"/>
      <c r="BWR1038" s="197"/>
      <c r="BWS1038" s="197"/>
      <c r="BWT1038" s="197"/>
      <c r="BWU1038" s="197"/>
      <c r="BWV1038" s="197"/>
      <c r="BWW1038" s="197"/>
      <c r="BWX1038" s="197"/>
      <c r="BWY1038" s="197"/>
      <c r="BWZ1038" s="197"/>
      <c r="BXA1038" s="197"/>
      <c r="BXB1038" s="197"/>
      <c r="BXC1038" s="197"/>
      <c r="BXD1038" s="197"/>
      <c r="BXE1038" s="197"/>
      <c r="BXF1038" s="197"/>
      <c r="BXG1038" s="197"/>
      <c r="BXH1038" s="197"/>
      <c r="BXI1038" s="197"/>
      <c r="BXJ1038" s="197"/>
      <c r="BXK1038" s="197"/>
      <c r="BXL1038" s="197"/>
      <c r="BXM1038" s="197"/>
      <c r="BXN1038" s="197"/>
      <c r="BXO1038" s="197"/>
      <c r="BXP1038" s="197"/>
      <c r="BXQ1038" s="197"/>
      <c r="BXR1038" s="197"/>
      <c r="BXS1038" s="197"/>
      <c r="BXT1038" s="197"/>
      <c r="BXU1038" s="197"/>
      <c r="BXV1038" s="197"/>
      <c r="BXW1038" s="197"/>
      <c r="BXX1038" s="197"/>
      <c r="BXY1038" s="197"/>
      <c r="BXZ1038" s="197"/>
      <c r="BYA1038" s="197"/>
      <c r="BYB1038" s="197"/>
      <c r="BYC1038" s="197"/>
      <c r="BYD1038" s="197"/>
      <c r="BYE1038" s="197"/>
      <c r="BYF1038" s="197"/>
      <c r="BYG1038" s="197"/>
      <c r="BYH1038" s="197"/>
      <c r="BYI1038" s="197"/>
      <c r="BYJ1038" s="197"/>
      <c r="BYK1038" s="197"/>
      <c r="BYL1038" s="197"/>
      <c r="BYM1038" s="197"/>
      <c r="BYN1038" s="197"/>
      <c r="BYO1038" s="197"/>
      <c r="BYP1038" s="197"/>
      <c r="BYQ1038" s="197"/>
      <c r="BYR1038" s="197"/>
      <c r="BYS1038" s="197"/>
      <c r="BYT1038" s="197"/>
      <c r="BYU1038" s="197"/>
      <c r="BYV1038" s="197"/>
      <c r="BYW1038" s="197"/>
      <c r="BYX1038" s="197"/>
      <c r="BYY1038" s="197"/>
      <c r="BYZ1038" s="197"/>
      <c r="BZA1038" s="197"/>
      <c r="BZB1038" s="197"/>
      <c r="BZC1038" s="197"/>
      <c r="BZD1038" s="197"/>
      <c r="BZE1038" s="197"/>
      <c r="BZF1038" s="197"/>
      <c r="BZG1038" s="197"/>
      <c r="BZH1038" s="197"/>
      <c r="BZI1038" s="197"/>
      <c r="BZJ1038" s="197"/>
      <c r="BZK1038" s="197"/>
      <c r="BZL1038" s="197"/>
      <c r="BZM1038" s="197"/>
      <c r="BZN1038" s="197"/>
      <c r="BZO1038" s="197"/>
      <c r="BZP1038" s="197"/>
      <c r="BZQ1038" s="197"/>
      <c r="BZR1038" s="197"/>
      <c r="BZS1038" s="197"/>
      <c r="BZT1038" s="197"/>
      <c r="BZU1038" s="197"/>
      <c r="BZV1038" s="197"/>
      <c r="BZW1038" s="197"/>
      <c r="BZX1038" s="197"/>
      <c r="BZY1038" s="197"/>
      <c r="BZZ1038" s="197"/>
      <c r="CAA1038" s="197"/>
      <c r="CAB1038" s="197"/>
      <c r="CAC1038" s="197"/>
      <c r="CAD1038" s="197"/>
      <c r="CAE1038" s="197"/>
      <c r="CAF1038" s="197"/>
      <c r="CAG1038" s="197"/>
      <c r="CAH1038" s="197"/>
      <c r="CAI1038" s="197"/>
      <c r="CAJ1038" s="197"/>
      <c r="CAK1038" s="197"/>
      <c r="CAL1038" s="197"/>
      <c r="CAM1038" s="197"/>
      <c r="CAN1038" s="197"/>
      <c r="CAO1038" s="197"/>
      <c r="CAP1038" s="197"/>
      <c r="CAQ1038" s="197"/>
      <c r="CAR1038" s="197"/>
      <c r="CAS1038" s="197"/>
      <c r="CAT1038" s="197"/>
      <c r="CAU1038" s="197"/>
      <c r="CAV1038" s="197"/>
      <c r="CAW1038" s="197"/>
      <c r="CAX1038" s="197"/>
      <c r="CAY1038" s="197"/>
      <c r="CAZ1038" s="197"/>
      <c r="CBA1038" s="197"/>
      <c r="CBB1038" s="197"/>
      <c r="CBC1038" s="197"/>
      <c r="CBD1038" s="197"/>
      <c r="CBE1038" s="197"/>
      <c r="CBF1038" s="197"/>
      <c r="CBG1038" s="197"/>
      <c r="CBH1038" s="197"/>
      <c r="CBI1038" s="197"/>
      <c r="CBJ1038" s="197"/>
      <c r="CBK1038" s="197"/>
      <c r="CBL1038" s="197"/>
      <c r="CBM1038" s="197"/>
      <c r="CBN1038" s="197"/>
      <c r="CBO1038" s="197"/>
      <c r="CBP1038" s="197"/>
      <c r="CBQ1038" s="197"/>
      <c r="CBR1038" s="197"/>
      <c r="CBS1038" s="197"/>
      <c r="CBT1038" s="197"/>
      <c r="CBU1038" s="197"/>
      <c r="CBV1038" s="197"/>
      <c r="CBW1038" s="197"/>
      <c r="CBX1038" s="197"/>
      <c r="CBY1038" s="197"/>
      <c r="CBZ1038" s="197"/>
      <c r="CCA1038" s="197"/>
      <c r="CCB1038" s="197"/>
      <c r="CCC1038" s="197"/>
      <c r="CCD1038" s="197"/>
      <c r="CCE1038" s="197"/>
      <c r="CCF1038" s="197"/>
      <c r="CCG1038" s="197"/>
      <c r="CCH1038" s="197"/>
      <c r="CCI1038" s="197"/>
      <c r="CCJ1038" s="197"/>
      <c r="CCK1038" s="197"/>
      <c r="CCL1038" s="197"/>
      <c r="CCM1038" s="197"/>
      <c r="CCN1038" s="197"/>
      <c r="CCO1038" s="197"/>
      <c r="CCP1038" s="197"/>
      <c r="CCQ1038" s="197"/>
      <c r="CCR1038" s="197"/>
      <c r="CCS1038" s="197"/>
      <c r="CCT1038" s="197"/>
      <c r="CCU1038" s="197"/>
      <c r="CCV1038" s="197"/>
      <c r="CCW1038" s="197"/>
      <c r="CCX1038" s="197"/>
      <c r="CCY1038" s="197"/>
      <c r="CCZ1038" s="197"/>
      <c r="CDA1038" s="197"/>
      <c r="CDB1038" s="197"/>
      <c r="CDC1038" s="197"/>
      <c r="CDD1038" s="197"/>
      <c r="CDE1038" s="197"/>
      <c r="CDF1038" s="197"/>
      <c r="CDG1038" s="197"/>
      <c r="CDH1038" s="197"/>
      <c r="CDI1038" s="197"/>
      <c r="CDJ1038" s="197"/>
      <c r="CDK1038" s="197"/>
      <c r="CDL1038" s="197"/>
      <c r="CDM1038" s="197"/>
      <c r="CDN1038" s="197"/>
      <c r="CDO1038" s="197"/>
      <c r="CDP1038" s="197"/>
      <c r="CDQ1038" s="197"/>
      <c r="CDR1038" s="197"/>
      <c r="CDS1038" s="197"/>
      <c r="CDT1038" s="197"/>
      <c r="CDU1038" s="197"/>
      <c r="CDV1038" s="197"/>
      <c r="CDW1038" s="197"/>
      <c r="CDX1038" s="197"/>
      <c r="CDY1038" s="197"/>
      <c r="CDZ1038" s="197"/>
      <c r="CEA1038" s="197"/>
      <c r="CEB1038" s="197"/>
      <c r="CEC1038" s="197"/>
      <c r="CED1038" s="197"/>
      <c r="CEE1038" s="197"/>
      <c r="CEF1038" s="197"/>
      <c r="CEG1038" s="197"/>
      <c r="CEH1038" s="197"/>
      <c r="CEI1038" s="197"/>
      <c r="CEJ1038" s="197"/>
      <c r="CEK1038" s="197"/>
      <c r="CEL1038" s="197"/>
      <c r="CEM1038" s="197"/>
      <c r="CEN1038" s="197"/>
      <c r="CEO1038" s="197"/>
      <c r="CEP1038" s="197"/>
      <c r="CEQ1038" s="197"/>
      <c r="CER1038" s="197"/>
      <c r="CES1038" s="197"/>
      <c r="CET1038" s="197"/>
      <c r="CEU1038" s="197"/>
      <c r="CEV1038" s="197"/>
      <c r="CEW1038" s="197"/>
      <c r="CEX1038" s="197"/>
      <c r="CEY1038" s="197"/>
      <c r="CEZ1038" s="197"/>
      <c r="CFA1038" s="197"/>
      <c r="CFB1038" s="197"/>
      <c r="CFC1038" s="197"/>
      <c r="CFD1038" s="197"/>
      <c r="CFE1038" s="197"/>
      <c r="CFF1038" s="197"/>
      <c r="CFG1038" s="197"/>
      <c r="CFH1038" s="197"/>
      <c r="CFI1038" s="197"/>
      <c r="CFJ1038" s="197"/>
      <c r="CFK1038" s="197"/>
      <c r="CFL1038" s="197"/>
      <c r="CFM1038" s="197"/>
      <c r="CFN1038" s="197"/>
      <c r="CFO1038" s="197"/>
      <c r="CFP1038" s="197"/>
      <c r="CFQ1038" s="197"/>
      <c r="CFR1038" s="197"/>
      <c r="CFS1038" s="197"/>
      <c r="CFT1038" s="197"/>
      <c r="CFU1038" s="197"/>
      <c r="CFV1038" s="197"/>
      <c r="CFW1038" s="197"/>
      <c r="CFX1038" s="197"/>
      <c r="CFY1038" s="197"/>
      <c r="CFZ1038" s="197"/>
      <c r="CGA1038" s="197"/>
      <c r="CGB1038" s="197"/>
      <c r="CGC1038" s="197"/>
      <c r="CGD1038" s="197"/>
      <c r="CGE1038" s="197"/>
      <c r="CGF1038" s="197"/>
      <c r="CGG1038" s="197"/>
      <c r="CGH1038" s="197"/>
      <c r="CGI1038" s="197"/>
      <c r="CGJ1038" s="197"/>
      <c r="CGK1038" s="197"/>
      <c r="CGL1038" s="197"/>
      <c r="CGM1038" s="197"/>
      <c r="CGN1038" s="197"/>
      <c r="CGO1038" s="197"/>
      <c r="CGP1038" s="197"/>
      <c r="CGQ1038" s="197"/>
      <c r="CGR1038" s="197"/>
      <c r="CGS1038" s="197"/>
      <c r="CGT1038" s="197"/>
      <c r="CGU1038" s="197"/>
      <c r="CGV1038" s="197"/>
      <c r="CGW1038" s="197"/>
      <c r="CGX1038" s="197"/>
      <c r="CGY1038" s="197"/>
      <c r="CGZ1038" s="197"/>
      <c r="CHA1038" s="197"/>
      <c r="CHB1038" s="197"/>
      <c r="CHC1038" s="197"/>
      <c r="CHD1038" s="197"/>
      <c r="CHE1038" s="197"/>
      <c r="CHF1038" s="197"/>
      <c r="CHG1038" s="197"/>
      <c r="CHH1038" s="197"/>
      <c r="CHI1038" s="197"/>
      <c r="CHJ1038" s="197"/>
      <c r="CHK1038" s="197"/>
      <c r="CHL1038" s="197"/>
      <c r="CHM1038" s="197"/>
      <c r="CHN1038" s="197"/>
      <c r="CHO1038" s="197"/>
      <c r="CHP1038" s="197"/>
      <c r="CHQ1038" s="197"/>
      <c r="CHR1038" s="197"/>
      <c r="CHS1038" s="197"/>
      <c r="CHT1038" s="197"/>
      <c r="CHU1038" s="197"/>
      <c r="CHV1038" s="197"/>
      <c r="CHW1038" s="197"/>
      <c r="CHX1038" s="197"/>
      <c r="CHY1038" s="197"/>
      <c r="CHZ1038" s="197"/>
      <c r="CIA1038" s="197"/>
      <c r="CIB1038" s="197"/>
      <c r="CIC1038" s="197"/>
      <c r="CID1038" s="197"/>
      <c r="CIE1038" s="197"/>
      <c r="CIF1038" s="197"/>
      <c r="CIG1038" s="197"/>
      <c r="CIH1038" s="197"/>
      <c r="CII1038" s="197"/>
      <c r="CIJ1038" s="197"/>
      <c r="CIK1038" s="197"/>
      <c r="CIL1038" s="197"/>
      <c r="CIM1038" s="197"/>
      <c r="CIN1038" s="197"/>
      <c r="CIO1038" s="197"/>
      <c r="CIP1038" s="197"/>
      <c r="CIQ1038" s="197"/>
      <c r="CIR1038" s="197"/>
      <c r="CIS1038" s="197"/>
      <c r="CIT1038" s="197"/>
      <c r="CIU1038" s="197"/>
      <c r="CIV1038" s="197"/>
      <c r="CIW1038" s="197"/>
      <c r="CIX1038" s="197"/>
      <c r="CIY1038" s="197"/>
      <c r="CIZ1038" s="197"/>
      <c r="CJA1038" s="197"/>
      <c r="CJB1038" s="197"/>
      <c r="CJC1038" s="197"/>
      <c r="CJD1038" s="197"/>
      <c r="CJE1038" s="197"/>
      <c r="CJF1038" s="197"/>
      <c r="CJG1038" s="197"/>
      <c r="CJH1038" s="197"/>
      <c r="CJI1038" s="197"/>
      <c r="CJJ1038" s="197"/>
      <c r="CJK1038" s="197"/>
      <c r="CJL1038" s="197"/>
      <c r="CJM1038" s="197"/>
      <c r="CJN1038" s="197"/>
      <c r="CJO1038" s="197"/>
      <c r="CJP1038" s="197"/>
      <c r="CJQ1038" s="197"/>
      <c r="CJR1038" s="197"/>
      <c r="CJS1038" s="197"/>
      <c r="CJT1038" s="197"/>
      <c r="CJU1038" s="197"/>
      <c r="CJV1038" s="197"/>
      <c r="CJW1038" s="197"/>
      <c r="CJX1038" s="197"/>
      <c r="CJY1038" s="197"/>
      <c r="CJZ1038" s="197"/>
      <c r="CKA1038" s="197"/>
      <c r="CKB1038" s="197"/>
      <c r="CKC1038" s="197"/>
      <c r="CKD1038" s="197"/>
      <c r="CKE1038" s="197"/>
      <c r="CKF1038" s="197"/>
      <c r="CKG1038" s="197"/>
      <c r="CKH1038" s="197"/>
      <c r="CKI1038" s="197"/>
      <c r="CKJ1038" s="197"/>
      <c r="CKK1038" s="197"/>
      <c r="CKL1038" s="197"/>
      <c r="CKM1038" s="197"/>
      <c r="CKN1038" s="197"/>
      <c r="CKO1038" s="197"/>
      <c r="CKP1038" s="197"/>
      <c r="CKQ1038" s="197"/>
      <c r="CKR1038" s="197"/>
      <c r="CKS1038" s="197"/>
      <c r="CKT1038" s="197"/>
      <c r="CKU1038" s="197"/>
      <c r="CKV1038" s="197"/>
      <c r="CKW1038" s="197"/>
      <c r="CKX1038" s="197"/>
      <c r="CKY1038" s="197"/>
      <c r="CKZ1038" s="197"/>
      <c r="CLA1038" s="197"/>
      <c r="CLB1038" s="197"/>
      <c r="CLC1038" s="197"/>
      <c r="CLD1038" s="197"/>
      <c r="CLE1038" s="197"/>
      <c r="CLF1038" s="197"/>
      <c r="CLG1038" s="197"/>
      <c r="CLH1038" s="197"/>
      <c r="CLI1038" s="197"/>
      <c r="CLJ1038" s="197"/>
      <c r="CLK1038" s="197"/>
      <c r="CLL1038" s="197"/>
      <c r="CLM1038" s="197"/>
      <c r="CLN1038" s="197"/>
      <c r="CLO1038" s="197"/>
      <c r="CLP1038" s="197"/>
      <c r="CLQ1038" s="197"/>
      <c r="CLR1038" s="197"/>
      <c r="CLS1038" s="197"/>
      <c r="CLT1038" s="197"/>
      <c r="CLU1038" s="197"/>
      <c r="CLV1038" s="197"/>
      <c r="CLW1038" s="197"/>
      <c r="CLX1038" s="197"/>
      <c r="CLY1038" s="197"/>
      <c r="CLZ1038" s="197"/>
      <c r="CMA1038" s="197"/>
      <c r="CMB1038" s="197"/>
      <c r="CMC1038" s="197"/>
      <c r="CMD1038" s="197"/>
      <c r="CME1038" s="197"/>
      <c r="CMF1038" s="197"/>
      <c r="CMG1038" s="197"/>
      <c r="CMH1038" s="197"/>
      <c r="CMI1038" s="197"/>
      <c r="CMJ1038" s="197"/>
      <c r="CMK1038" s="197"/>
      <c r="CML1038" s="197"/>
      <c r="CMM1038" s="197"/>
      <c r="CMN1038" s="197"/>
      <c r="CMO1038" s="197"/>
      <c r="CMP1038" s="197"/>
      <c r="CMQ1038" s="197"/>
      <c r="CMR1038" s="197"/>
      <c r="CMS1038" s="197"/>
      <c r="CMT1038" s="197"/>
      <c r="CMU1038" s="197"/>
      <c r="CMV1038" s="197"/>
      <c r="CMW1038" s="197"/>
      <c r="CMX1038" s="197"/>
      <c r="CMY1038" s="197"/>
      <c r="CMZ1038" s="197"/>
      <c r="CNA1038" s="197"/>
      <c r="CNB1038" s="197"/>
      <c r="CNC1038" s="197"/>
      <c r="CND1038" s="197"/>
      <c r="CNE1038" s="197"/>
      <c r="CNF1038" s="197"/>
      <c r="CNG1038" s="197"/>
      <c r="CNH1038" s="197"/>
      <c r="CNI1038" s="197"/>
      <c r="CNJ1038" s="197"/>
      <c r="CNK1038" s="197"/>
      <c r="CNL1038" s="197"/>
      <c r="CNM1038" s="197"/>
      <c r="CNN1038" s="197"/>
      <c r="CNO1038" s="197"/>
      <c r="CNP1038" s="197"/>
      <c r="CNQ1038" s="197"/>
      <c r="CNR1038" s="197"/>
      <c r="CNS1038" s="197"/>
      <c r="CNT1038" s="197"/>
      <c r="CNU1038" s="197"/>
      <c r="CNV1038" s="197"/>
      <c r="CNW1038" s="197"/>
      <c r="CNX1038" s="197"/>
      <c r="CNY1038" s="197"/>
      <c r="CNZ1038" s="197"/>
      <c r="COA1038" s="197"/>
      <c r="COB1038" s="197"/>
      <c r="COC1038" s="197"/>
      <c r="COD1038" s="197"/>
      <c r="COE1038" s="197"/>
      <c r="COF1038" s="197"/>
      <c r="COG1038" s="197"/>
      <c r="COH1038" s="197"/>
      <c r="COI1038" s="197"/>
      <c r="COJ1038" s="197"/>
      <c r="COK1038" s="197"/>
      <c r="COL1038" s="197"/>
      <c r="COM1038" s="197"/>
      <c r="CON1038" s="197"/>
      <c r="COO1038" s="197"/>
      <c r="COP1038" s="197"/>
      <c r="COQ1038" s="197"/>
      <c r="COR1038" s="197"/>
      <c r="COS1038" s="197"/>
      <c r="COT1038" s="197"/>
      <c r="COU1038" s="197"/>
      <c r="COV1038" s="197"/>
      <c r="COW1038" s="197"/>
      <c r="COX1038" s="197"/>
      <c r="COY1038" s="197"/>
      <c r="COZ1038" s="197"/>
      <c r="CPA1038" s="197"/>
      <c r="CPB1038" s="197"/>
      <c r="CPC1038" s="197"/>
      <c r="CPD1038" s="197"/>
      <c r="CPE1038" s="197"/>
      <c r="CPF1038" s="197"/>
      <c r="CPG1038" s="197"/>
      <c r="CPH1038" s="197"/>
      <c r="CPI1038" s="197"/>
      <c r="CPJ1038" s="197"/>
      <c r="CPK1038" s="197"/>
      <c r="CPL1038" s="197"/>
      <c r="CPM1038" s="197"/>
      <c r="CPN1038" s="197"/>
      <c r="CPO1038" s="197"/>
      <c r="CPP1038" s="197"/>
      <c r="CPQ1038" s="197"/>
      <c r="CPR1038" s="197"/>
      <c r="CPS1038" s="197"/>
      <c r="CPT1038" s="197"/>
      <c r="CPU1038" s="197"/>
      <c r="CPV1038" s="197"/>
      <c r="CPW1038" s="197"/>
      <c r="CPX1038" s="197"/>
      <c r="CPY1038" s="197"/>
      <c r="CPZ1038" s="197"/>
      <c r="CQA1038" s="197"/>
      <c r="CQB1038" s="197"/>
      <c r="CQC1038" s="197"/>
      <c r="CQD1038" s="197"/>
      <c r="CQE1038" s="197"/>
      <c r="CQF1038" s="197"/>
      <c r="CQG1038" s="197"/>
      <c r="CQH1038" s="197"/>
      <c r="CQI1038" s="197"/>
      <c r="CQJ1038" s="197"/>
      <c r="CQK1038" s="197"/>
      <c r="CQL1038" s="197"/>
      <c r="CQM1038" s="197"/>
      <c r="CQN1038" s="197"/>
      <c r="CQO1038" s="197"/>
      <c r="CQP1038" s="197"/>
      <c r="CQQ1038" s="197"/>
      <c r="CQR1038" s="197"/>
      <c r="CQS1038" s="197"/>
      <c r="CQT1038" s="197"/>
      <c r="CQU1038" s="197"/>
      <c r="CQV1038" s="197"/>
      <c r="CQW1038" s="197"/>
      <c r="CQX1038" s="197"/>
      <c r="CQY1038" s="197"/>
      <c r="CQZ1038" s="197"/>
      <c r="CRA1038" s="197"/>
      <c r="CRB1038" s="197"/>
      <c r="CRC1038" s="197"/>
      <c r="CRD1038" s="197"/>
      <c r="CRE1038" s="197"/>
      <c r="CRF1038" s="197"/>
      <c r="CRG1038" s="197"/>
      <c r="CRH1038" s="197"/>
      <c r="CRI1038" s="197"/>
      <c r="CRJ1038" s="197"/>
      <c r="CRK1038" s="197"/>
      <c r="CRL1038" s="197"/>
      <c r="CRM1038" s="197"/>
      <c r="CRN1038" s="197"/>
      <c r="CRO1038" s="197"/>
      <c r="CRP1038" s="197"/>
      <c r="CRQ1038" s="197"/>
      <c r="CRR1038" s="197"/>
      <c r="CRS1038" s="197"/>
      <c r="CRT1038" s="197"/>
      <c r="CRU1038" s="197"/>
      <c r="CRV1038" s="197"/>
      <c r="CRW1038" s="197"/>
      <c r="CRX1038" s="197"/>
      <c r="CRY1038" s="197"/>
      <c r="CRZ1038" s="197"/>
      <c r="CSA1038" s="197"/>
      <c r="CSB1038" s="197"/>
      <c r="CSC1038" s="197"/>
      <c r="CSD1038" s="197"/>
      <c r="CSE1038" s="197"/>
      <c r="CSF1038" s="197"/>
      <c r="CSG1038" s="197"/>
      <c r="CSH1038" s="197"/>
      <c r="CSI1038" s="197"/>
      <c r="CSJ1038" s="197"/>
      <c r="CSK1038" s="197"/>
      <c r="CSL1038" s="197"/>
      <c r="CSM1038" s="197"/>
      <c r="CSN1038" s="197"/>
      <c r="CSO1038" s="197"/>
      <c r="CSP1038" s="197"/>
      <c r="CSQ1038" s="197"/>
      <c r="CSR1038" s="197"/>
      <c r="CSS1038" s="197"/>
      <c r="CST1038" s="197"/>
      <c r="CSU1038" s="197"/>
      <c r="CSV1038" s="197"/>
      <c r="CSW1038" s="197"/>
      <c r="CSX1038" s="197"/>
      <c r="CSY1038" s="197"/>
      <c r="CSZ1038" s="197"/>
      <c r="CTA1038" s="197"/>
      <c r="CTB1038" s="197"/>
      <c r="CTC1038" s="197"/>
      <c r="CTD1038" s="197"/>
      <c r="CTE1038" s="197"/>
      <c r="CTF1038" s="197"/>
      <c r="CTG1038" s="197"/>
      <c r="CTH1038" s="197"/>
      <c r="CTI1038" s="197"/>
      <c r="CTJ1038" s="197"/>
      <c r="CTK1038" s="197"/>
      <c r="CTL1038" s="197"/>
      <c r="CTM1038" s="197"/>
      <c r="CTN1038" s="197"/>
      <c r="CTO1038" s="197"/>
      <c r="CTP1038" s="197"/>
      <c r="CTQ1038" s="197"/>
      <c r="CTR1038" s="197"/>
      <c r="CTS1038" s="197"/>
      <c r="CTT1038" s="197"/>
      <c r="CTU1038" s="197"/>
      <c r="CTV1038" s="197"/>
      <c r="CTW1038" s="197"/>
      <c r="CTX1038" s="197"/>
      <c r="CTY1038" s="197"/>
      <c r="CTZ1038" s="197"/>
      <c r="CUA1038" s="197"/>
      <c r="CUB1038" s="197"/>
      <c r="CUC1038" s="197"/>
      <c r="CUD1038" s="197"/>
      <c r="CUE1038" s="197"/>
      <c r="CUF1038" s="197"/>
      <c r="CUG1038" s="197"/>
      <c r="CUH1038" s="197"/>
      <c r="CUI1038" s="197"/>
      <c r="CUJ1038" s="197"/>
      <c r="CUK1038" s="197"/>
      <c r="CUL1038" s="197"/>
      <c r="CUM1038" s="197"/>
      <c r="CUN1038" s="197"/>
      <c r="CUO1038" s="197"/>
      <c r="CUP1038" s="197"/>
      <c r="CUQ1038" s="197"/>
      <c r="CUR1038" s="197"/>
      <c r="CUS1038" s="197"/>
      <c r="CUT1038" s="197"/>
      <c r="CUU1038" s="197"/>
      <c r="CUV1038" s="197"/>
      <c r="CUW1038" s="197"/>
      <c r="CUX1038" s="197"/>
      <c r="CUY1038" s="197"/>
      <c r="CUZ1038" s="197"/>
      <c r="CVA1038" s="197"/>
      <c r="CVB1038" s="197"/>
      <c r="CVC1038" s="197"/>
      <c r="CVD1038" s="197"/>
      <c r="CVE1038" s="197"/>
      <c r="CVF1038" s="197"/>
      <c r="CVG1038" s="197"/>
      <c r="CVH1038" s="197"/>
      <c r="CVI1038" s="197"/>
      <c r="CVJ1038" s="197"/>
      <c r="CVK1038" s="197"/>
      <c r="CVL1038" s="197"/>
      <c r="CVM1038" s="197"/>
      <c r="CVN1038" s="197"/>
      <c r="CVO1038" s="197"/>
      <c r="CVP1038" s="197"/>
      <c r="CVQ1038" s="197"/>
      <c r="CVR1038" s="197"/>
      <c r="CVS1038" s="197"/>
      <c r="CVT1038" s="197"/>
      <c r="CVU1038" s="197"/>
      <c r="CVV1038" s="197"/>
      <c r="CVW1038" s="197"/>
      <c r="CVX1038" s="197"/>
      <c r="CVY1038" s="197"/>
      <c r="CVZ1038" s="197"/>
      <c r="CWA1038" s="197"/>
      <c r="CWB1038" s="197"/>
      <c r="CWC1038" s="197"/>
      <c r="CWD1038" s="197"/>
      <c r="CWE1038" s="197"/>
      <c r="CWF1038" s="197"/>
      <c r="CWG1038" s="197"/>
      <c r="CWH1038" s="197"/>
      <c r="CWI1038" s="197"/>
      <c r="CWJ1038" s="197"/>
      <c r="CWK1038" s="197"/>
      <c r="CWL1038" s="197"/>
      <c r="CWM1038" s="197"/>
      <c r="CWN1038" s="197"/>
      <c r="CWO1038" s="197"/>
      <c r="CWP1038" s="197"/>
      <c r="CWQ1038" s="197"/>
      <c r="CWR1038" s="197"/>
      <c r="CWS1038" s="197"/>
      <c r="CWT1038" s="197"/>
      <c r="CWU1038" s="197"/>
      <c r="CWV1038" s="197"/>
      <c r="CWW1038" s="197"/>
      <c r="CWX1038" s="197"/>
      <c r="CWY1038" s="197"/>
      <c r="CWZ1038" s="197"/>
      <c r="CXA1038" s="197"/>
      <c r="CXB1038" s="197"/>
      <c r="CXC1038" s="197"/>
      <c r="CXD1038" s="197"/>
      <c r="CXE1038" s="197"/>
      <c r="CXF1038" s="197"/>
      <c r="CXG1038" s="197"/>
      <c r="CXH1038" s="197"/>
      <c r="CXI1038" s="197"/>
      <c r="CXJ1038" s="197"/>
      <c r="CXK1038" s="197"/>
      <c r="CXL1038" s="197"/>
      <c r="CXM1038" s="197"/>
      <c r="CXN1038" s="197"/>
      <c r="CXO1038" s="197"/>
      <c r="CXP1038" s="197"/>
      <c r="CXQ1038" s="197"/>
      <c r="CXR1038" s="197"/>
      <c r="CXS1038" s="197"/>
      <c r="CXT1038" s="197"/>
      <c r="CXU1038" s="197"/>
      <c r="CXV1038" s="197"/>
      <c r="CXW1038" s="197"/>
      <c r="CXX1038" s="197"/>
      <c r="CXY1038" s="197"/>
      <c r="CXZ1038" s="197"/>
      <c r="CYA1038" s="197"/>
      <c r="CYB1038" s="197"/>
      <c r="CYC1038" s="197"/>
      <c r="CYD1038" s="197"/>
      <c r="CYE1038" s="197"/>
      <c r="CYF1038" s="197"/>
      <c r="CYG1038" s="197"/>
      <c r="CYH1038" s="197"/>
      <c r="CYI1038" s="197"/>
      <c r="CYJ1038" s="197"/>
      <c r="CYK1038" s="197"/>
      <c r="CYL1038" s="197"/>
      <c r="CYM1038" s="197"/>
      <c r="CYN1038" s="197"/>
      <c r="CYO1038" s="197"/>
      <c r="CYP1038" s="197"/>
      <c r="CYQ1038" s="197"/>
      <c r="CYR1038" s="197"/>
      <c r="CYS1038" s="197"/>
      <c r="CYT1038" s="197"/>
      <c r="CYU1038" s="197"/>
      <c r="CYV1038" s="197"/>
      <c r="CYW1038" s="197"/>
      <c r="CYX1038" s="197"/>
      <c r="CYY1038" s="197"/>
      <c r="CYZ1038" s="197"/>
      <c r="CZA1038" s="197"/>
      <c r="CZB1038" s="197"/>
      <c r="CZC1038" s="197"/>
      <c r="CZD1038" s="197"/>
      <c r="CZE1038" s="197"/>
      <c r="CZF1038" s="197"/>
      <c r="CZG1038" s="197"/>
      <c r="CZH1038" s="197"/>
      <c r="CZI1038" s="197"/>
      <c r="CZJ1038" s="197"/>
      <c r="CZK1038" s="197"/>
      <c r="CZL1038" s="197"/>
      <c r="CZM1038" s="197"/>
      <c r="CZN1038" s="197"/>
      <c r="CZO1038" s="197"/>
      <c r="CZP1038" s="197"/>
      <c r="CZQ1038" s="197"/>
      <c r="CZR1038" s="197"/>
      <c r="CZS1038" s="197"/>
      <c r="CZT1038" s="197"/>
      <c r="CZU1038" s="197"/>
      <c r="CZV1038" s="197"/>
      <c r="CZW1038" s="197"/>
      <c r="CZX1038" s="197"/>
      <c r="CZY1038" s="197"/>
      <c r="CZZ1038" s="197"/>
      <c r="DAA1038" s="197"/>
      <c r="DAB1038" s="197"/>
      <c r="DAC1038" s="197"/>
      <c r="DAD1038" s="197"/>
      <c r="DAE1038" s="197"/>
      <c r="DAF1038" s="197"/>
      <c r="DAG1038" s="197"/>
      <c r="DAH1038" s="197"/>
      <c r="DAI1038" s="197"/>
      <c r="DAJ1038" s="197"/>
      <c r="DAK1038" s="197"/>
      <c r="DAL1038" s="197"/>
      <c r="DAM1038" s="197"/>
      <c r="DAN1038" s="197"/>
      <c r="DAO1038" s="197"/>
      <c r="DAP1038" s="197"/>
      <c r="DAQ1038" s="197"/>
      <c r="DAR1038" s="197"/>
      <c r="DAS1038" s="197"/>
      <c r="DAT1038" s="197"/>
      <c r="DAU1038" s="197"/>
      <c r="DAV1038" s="197"/>
      <c r="DAW1038" s="197"/>
      <c r="DAX1038" s="197"/>
      <c r="DAY1038" s="197"/>
      <c r="DAZ1038" s="197"/>
      <c r="DBA1038" s="197"/>
      <c r="DBB1038" s="197"/>
      <c r="DBC1038" s="197"/>
      <c r="DBD1038" s="197"/>
      <c r="DBE1038" s="197"/>
      <c r="DBF1038" s="197"/>
      <c r="DBG1038" s="197"/>
      <c r="DBH1038" s="197"/>
      <c r="DBI1038" s="197"/>
      <c r="DBJ1038" s="197"/>
      <c r="DBK1038" s="197"/>
      <c r="DBL1038" s="197"/>
      <c r="DBM1038" s="197"/>
      <c r="DBN1038" s="197"/>
      <c r="DBO1038" s="197"/>
      <c r="DBP1038" s="197"/>
      <c r="DBQ1038" s="197"/>
      <c r="DBR1038" s="197"/>
      <c r="DBS1038" s="197"/>
      <c r="DBT1038" s="197"/>
      <c r="DBU1038" s="197"/>
      <c r="DBV1038" s="197"/>
      <c r="DBW1038" s="197"/>
      <c r="DBX1038" s="197"/>
      <c r="DBY1038" s="197"/>
      <c r="DBZ1038" s="197"/>
      <c r="DCA1038" s="197"/>
      <c r="DCB1038" s="197"/>
      <c r="DCC1038" s="197"/>
      <c r="DCD1038" s="197"/>
      <c r="DCE1038" s="197"/>
      <c r="DCF1038" s="197"/>
      <c r="DCG1038" s="197"/>
      <c r="DCH1038" s="197"/>
      <c r="DCI1038" s="197"/>
      <c r="DCJ1038" s="197"/>
      <c r="DCK1038" s="197"/>
      <c r="DCL1038" s="197"/>
      <c r="DCM1038" s="197"/>
      <c r="DCN1038" s="197"/>
      <c r="DCO1038" s="197"/>
      <c r="DCP1038" s="197"/>
      <c r="DCQ1038" s="197"/>
      <c r="DCR1038" s="197"/>
      <c r="DCS1038" s="197"/>
      <c r="DCT1038" s="197"/>
      <c r="DCU1038" s="197"/>
      <c r="DCV1038" s="197"/>
      <c r="DCW1038" s="197"/>
      <c r="DCX1038" s="197"/>
      <c r="DCY1038" s="197"/>
      <c r="DCZ1038" s="197"/>
      <c r="DDA1038" s="197"/>
      <c r="DDB1038" s="197"/>
      <c r="DDC1038" s="197"/>
      <c r="DDD1038" s="197"/>
      <c r="DDE1038" s="197"/>
      <c r="DDF1038" s="197"/>
      <c r="DDG1038" s="197"/>
      <c r="DDH1038" s="197"/>
      <c r="DDI1038" s="197"/>
      <c r="DDJ1038" s="197"/>
      <c r="DDK1038" s="197"/>
      <c r="DDL1038" s="197"/>
      <c r="DDM1038" s="197"/>
      <c r="DDN1038" s="197"/>
      <c r="DDO1038" s="197"/>
      <c r="DDP1038" s="197"/>
      <c r="DDQ1038" s="197"/>
      <c r="DDR1038" s="197"/>
      <c r="DDS1038" s="197"/>
      <c r="DDT1038" s="197"/>
      <c r="DDU1038" s="197"/>
      <c r="DDV1038" s="197"/>
      <c r="DDW1038" s="197"/>
      <c r="DDX1038" s="197"/>
      <c r="DDY1038" s="197"/>
      <c r="DDZ1038" s="197"/>
      <c r="DEA1038" s="197"/>
      <c r="DEB1038" s="197"/>
      <c r="DEC1038" s="197"/>
      <c r="DED1038" s="197"/>
      <c r="DEE1038" s="197"/>
      <c r="DEF1038" s="197"/>
      <c r="DEG1038" s="197"/>
      <c r="DEH1038" s="197"/>
      <c r="DEI1038" s="197"/>
      <c r="DEJ1038" s="197"/>
      <c r="DEK1038" s="197"/>
      <c r="DEL1038" s="197"/>
      <c r="DEM1038" s="197"/>
      <c r="DEN1038" s="197"/>
      <c r="DEO1038" s="197"/>
      <c r="DEP1038" s="197"/>
      <c r="DEQ1038" s="197"/>
      <c r="DER1038" s="197"/>
      <c r="DES1038" s="197"/>
      <c r="DET1038" s="197"/>
      <c r="DEU1038" s="197"/>
      <c r="DEV1038" s="197"/>
      <c r="DEW1038" s="197"/>
      <c r="DEX1038" s="197"/>
      <c r="DEY1038" s="197"/>
      <c r="DEZ1038" s="197"/>
      <c r="DFA1038" s="197"/>
      <c r="DFB1038" s="197"/>
      <c r="DFC1038" s="197"/>
      <c r="DFD1038" s="197"/>
      <c r="DFE1038" s="197"/>
      <c r="DFF1038" s="197"/>
      <c r="DFG1038" s="197"/>
      <c r="DFH1038" s="197"/>
      <c r="DFI1038" s="197"/>
      <c r="DFJ1038" s="197"/>
      <c r="DFK1038" s="197"/>
      <c r="DFL1038" s="197"/>
      <c r="DFM1038" s="197"/>
      <c r="DFN1038" s="197"/>
      <c r="DFO1038" s="197"/>
      <c r="DFP1038" s="197"/>
      <c r="DFQ1038" s="197"/>
      <c r="DFR1038" s="197"/>
      <c r="DFS1038" s="197"/>
      <c r="DFT1038" s="197"/>
      <c r="DFU1038" s="197"/>
      <c r="DFV1038" s="197"/>
      <c r="DFW1038" s="197"/>
      <c r="DFX1038" s="197"/>
      <c r="DFY1038" s="197"/>
      <c r="DFZ1038" s="197"/>
      <c r="DGA1038" s="197"/>
      <c r="DGB1038" s="197"/>
      <c r="DGC1038" s="197"/>
      <c r="DGD1038" s="197"/>
      <c r="DGE1038" s="197"/>
      <c r="DGF1038" s="197"/>
      <c r="DGG1038" s="197"/>
      <c r="DGH1038" s="197"/>
      <c r="DGI1038" s="197"/>
      <c r="DGJ1038" s="197"/>
      <c r="DGK1038" s="197"/>
      <c r="DGL1038" s="197"/>
      <c r="DGM1038" s="197"/>
      <c r="DGN1038" s="197"/>
      <c r="DGO1038" s="197"/>
      <c r="DGP1038" s="197"/>
      <c r="DGQ1038" s="197"/>
      <c r="DGR1038" s="197"/>
      <c r="DGS1038" s="197"/>
      <c r="DGT1038" s="197"/>
      <c r="DGU1038" s="197"/>
      <c r="DGV1038" s="197"/>
      <c r="DGW1038" s="197"/>
      <c r="DGX1038" s="197"/>
      <c r="DGY1038" s="197"/>
      <c r="DGZ1038" s="197"/>
      <c r="DHA1038" s="197"/>
      <c r="DHB1038" s="197"/>
      <c r="DHC1038" s="197"/>
      <c r="DHD1038" s="197"/>
      <c r="DHE1038" s="197"/>
      <c r="DHF1038" s="197"/>
      <c r="DHG1038" s="197"/>
      <c r="DHH1038" s="197"/>
      <c r="DHI1038" s="197"/>
      <c r="DHJ1038" s="197"/>
      <c r="DHK1038" s="197"/>
      <c r="DHL1038" s="197"/>
      <c r="DHM1038" s="197"/>
      <c r="DHN1038" s="197"/>
      <c r="DHO1038" s="197"/>
      <c r="DHP1038" s="197"/>
      <c r="DHQ1038" s="197"/>
      <c r="DHR1038" s="197"/>
      <c r="DHS1038" s="197"/>
      <c r="DHT1038" s="197"/>
      <c r="DHU1038" s="197"/>
      <c r="DHV1038" s="197"/>
      <c r="DHW1038" s="197"/>
      <c r="DHX1038" s="197"/>
      <c r="DHY1038" s="197"/>
      <c r="DHZ1038" s="197"/>
      <c r="DIA1038" s="197"/>
      <c r="DIB1038" s="197"/>
      <c r="DIC1038" s="197"/>
      <c r="DID1038" s="197"/>
      <c r="DIE1038" s="197"/>
      <c r="DIF1038" s="197"/>
      <c r="DIG1038" s="197"/>
      <c r="DIH1038" s="197"/>
      <c r="DII1038" s="197"/>
      <c r="DIJ1038" s="197"/>
      <c r="DIK1038" s="197"/>
      <c r="DIL1038" s="197"/>
      <c r="DIM1038" s="197"/>
      <c r="DIN1038" s="197"/>
      <c r="DIO1038" s="197"/>
      <c r="DIP1038" s="197"/>
      <c r="DIQ1038" s="197"/>
      <c r="DIR1038" s="197"/>
      <c r="DIS1038" s="197"/>
      <c r="DIT1038" s="197"/>
      <c r="DIU1038" s="197"/>
      <c r="DIV1038" s="197"/>
      <c r="DIW1038" s="197"/>
      <c r="DIX1038" s="197"/>
      <c r="DIY1038" s="197"/>
      <c r="DIZ1038" s="197"/>
      <c r="DJA1038" s="197"/>
      <c r="DJB1038" s="197"/>
      <c r="DJC1038" s="197"/>
      <c r="DJD1038" s="197"/>
      <c r="DJE1038" s="197"/>
      <c r="DJF1038" s="197"/>
      <c r="DJG1038" s="197"/>
      <c r="DJH1038" s="197"/>
      <c r="DJI1038" s="197"/>
      <c r="DJJ1038" s="197"/>
      <c r="DJK1038" s="197"/>
      <c r="DJL1038" s="197"/>
      <c r="DJM1038" s="197"/>
      <c r="DJN1038" s="197"/>
      <c r="DJO1038" s="197"/>
      <c r="DJP1038" s="197"/>
      <c r="DJQ1038" s="197"/>
      <c r="DJR1038" s="197"/>
      <c r="DJS1038" s="197"/>
      <c r="DJT1038" s="197"/>
      <c r="DJU1038" s="197"/>
      <c r="DJV1038" s="197"/>
      <c r="DJW1038" s="197"/>
      <c r="DJX1038" s="197"/>
      <c r="DJY1038" s="197"/>
      <c r="DJZ1038" s="197"/>
      <c r="DKA1038" s="197"/>
      <c r="DKB1038" s="197"/>
      <c r="DKC1038" s="197"/>
      <c r="DKD1038" s="197"/>
      <c r="DKE1038" s="197"/>
      <c r="DKF1038" s="197"/>
      <c r="DKG1038" s="197"/>
      <c r="DKH1038" s="197"/>
      <c r="DKI1038" s="197"/>
      <c r="DKJ1038" s="197"/>
      <c r="DKK1038" s="197"/>
      <c r="DKL1038" s="197"/>
      <c r="DKM1038" s="197"/>
      <c r="DKN1038" s="197"/>
      <c r="DKO1038" s="197"/>
      <c r="DKP1038" s="197"/>
      <c r="DKQ1038" s="197"/>
      <c r="DKR1038" s="197"/>
      <c r="DKS1038" s="197"/>
      <c r="DKT1038" s="197"/>
      <c r="DKU1038" s="197"/>
      <c r="DKV1038" s="197"/>
      <c r="DKW1038" s="197"/>
      <c r="DKX1038" s="197"/>
      <c r="DKY1038" s="197"/>
      <c r="DKZ1038" s="197"/>
      <c r="DLA1038" s="197"/>
      <c r="DLB1038" s="197"/>
      <c r="DLC1038" s="197"/>
      <c r="DLD1038" s="197"/>
      <c r="DLE1038" s="197"/>
      <c r="DLF1038" s="197"/>
      <c r="DLG1038" s="197"/>
      <c r="DLH1038" s="197"/>
      <c r="DLI1038" s="197"/>
      <c r="DLJ1038" s="197"/>
      <c r="DLK1038" s="197"/>
      <c r="DLL1038" s="197"/>
      <c r="DLM1038" s="197"/>
      <c r="DLN1038" s="197"/>
      <c r="DLO1038" s="197"/>
      <c r="DLP1038" s="197"/>
      <c r="DLQ1038" s="197"/>
      <c r="DLR1038" s="197"/>
      <c r="DLS1038" s="197"/>
      <c r="DLT1038" s="197"/>
      <c r="DLU1038" s="197"/>
      <c r="DLV1038" s="197"/>
      <c r="DLW1038" s="197"/>
      <c r="DLX1038" s="197"/>
      <c r="DLY1038" s="197"/>
      <c r="DLZ1038" s="197"/>
      <c r="DMA1038" s="197"/>
      <c r="DMB1038" s="197"/>
      <c r="DMC1038" s="197"/>
      <c r="DMD1038" s="197"/>
      <c r="DME1038" s="197"/>
      <c r="DMF1038" s="197"/>
      <c r="DMG1038" s="197"/>
      <c r="DMH1038" s="197"/>
      <c r="DMI1038" s="197"/>
      <c r="DMJ1038" s="197"/>
      <c r="DMK1038" s="197"/>
      <c r="DML1038" s="197"/>
      <c r="DMM1038" s="197"/>
      <c r="DMN1038" s="197"/>
      <c r="DMO1038" s="197"/>
      <c r="DMP1038" s="197"/>
      <c r="DMQ1038" s="197"/>
      <c r="DMR1038" s="197"/>
      <c r="DMS1038" s="197"/>
      <c r="DMT1038" s="197"/>
      <c r="DMU1038" s="197"/>
      <c r="DMV1038" s="197"/>
      <c r="DMW1038" s="197"/>
      <c r="DMX1038" s="197"/>
      <c r="DMY1038" s="197"/>
      <c r="DMZ1038" s="197"/>
      <c r="DNA1038" s="197"/>
      <c r="DNB1038" s="197"/>
      <c r="DNC1038" s="197"/>
      <c r="DND1038" s="197"/>
      <c r="DNE1038" s="197"/>
      <c r="DNF1038" s="197"/>
      <c r="DNG1038" s="197"/>
      <c r="DNH1038" s="197"/>
      <c r="DNI1038" s="197"/>
      <c r="DNJ1038" s="197"/>
      <c r="DNK1038" s="197"/>
      <c r="DNL1038" s="197"/>
      <c r="DNM1038" s="197"/>
      <c r="DNN1038" s="197"/>
      <c r="DNO1038" s="197"/>
      <c r="DNP1038" s="197"/>
      <c r="DNQ1038" s="197"/>
      <c r="DNR1038" s="197"/>
      <c r="DNS1038" s="197"/>
      <c r="DNT1038" s="197"/>
      <c r="DNU1038" s="197"/>
      <c r="DNV1038" s="197"/>
      <c r="DNW1038" s="197"/>
      <c r="DNX1038" s="197"/>
      <c r="DNY1038" s="197"/>
      <c r="DNZ1038" s="197"/>
      <c r="DOA1038" s="197"/>
      <c r="DOB1038" s="197"/>
      <c r="DOC1038" s="197"/>
      <c r="DOD1038" s="197"/>
      <c r="DOE1038" s="197"/>
      <c r="DOF1038" s="197"/>
      <c r="DOG1038" s="197"/>
      <c r="DOH1038" s="197"/>
      <c r="DOI1038" s="197"/>
      <c r="DOJ1038" s="197"/>
      <c r="DOK1038" s="197"/>
      <c r="DOL1038" s="197"/>
      <c r="DOM1038" s="197"/>
      <c r="DON1038" s="197"/>
      <c r="DOO1038" s="197"/>
      <c r="DOP1038" s="197"/>
      <c r="DOQ1038" s="197"/>
      <c r="DOR1038" s="197"/>
      <c r="DOS1038" s="197"/>
      <c r="DOT1038" s="197"/>
      <c r="DOU1038" s="197"/>
      <c r="DOV1038" s="197"/>
      <c r="DOW1038" s="197"/>
      <c r="DOX1038" s="197"/>
      <c r="DOY1038" s="197"/>
      <c r="DOZ1038" s="197"/>
      <c r="DPA1038" s="197"/>
      <c r="DPB1038" s="197"/>
      <c r="DPC1038" s="197"/>
      <c r="DPD1038" s="197"/>
      <c r="DPE1038" s="197"/>
      <c r="DPF1038" s="197"/>
      <c r="DPG1038" s="197"/>
      <c r="DPH1038" s="197"/>
      <c r="DPI1038" s="197"/>
      <c r="DPJ1038" s="197"/>
      <c r="DPK1038" s="197"/>
      <c r="DPL1038" s="197"/>
      <c r="DPM1038" s="197"/>
      <c r="DPN1038" s="197"/>
      <c r="DPO1038" s="197"/>
      <c r="DPP1038" s="197"/>
      <c r="DPQ1038" s="197"/>
      <c r="DPR1038" s="197"/>
      <c r="DPS1038" s="197"/>
      <c r="DPT1038" s="197"/>
      <c r="DPU1038" s="197"/>
      <c r="DPV1038" s="197"/>
      <c r="DPW1038" s="197"/>
      <c r="DPX1038" s="197"/>
      <c r="DPY1038" s="197"/>
      <c r="DPZ1038" s="197"/>
      <c r="DQA1038" s="197"/>
      <c r="DQB1038" s="197"/>
      <c r="DQC1038" s="197"/>
      <c r="DQD1038" s="197"/>
      <c r="DQE1038" s="197"/>
      <c r="DQF1038" s="197"/>
      <c r="DQG1038" s="197"/>
      <c r="DQH1038" s="197"/>
      <c r="DQI1038" s="197"/>
      <c r="DQJ1038" s="197"/>
      <c r="DQK1038" s="197"/>
      <c r="DQL1038" s="197"/>
      <c r="DQM1038" s="197"/>
      <c r="DQN1038" s="197"/>
      <c r="DQO1038" s="197"/>
      <c r="DQP1038" s="197"/>
      <c r="DQQ1038" s="197"/>
      <c r="DQR1038" s="197"/>
      <c r="DQS1038" s="197"/>
      <c r="DQT1038" s="197"/>
      <c r="DQU1038" s="197"/>
      <c r="DQV1038" s="197"/>
      <c r="DQW1038" s="197"/>
      <c r="DQX1038" s="197"/>
      <c r="DQY1038" s="197"/>
      <c r="DQZ1038" s="197"/>
      <c r="DRA1038" s="197"/>
      <c r="DRB1038" s="197"/>
      <c r="DRC1038" s="197"/>
      <c r="DRD1038" s="197"/>
      <c r="DRE1038" s="197"/>
      <c r="DRF1038" s="197"/>
      <c r="DRG1038" s="197"/>
      <c r="DRH1038" s="197"/>
      <c r="DRI1038" s="197"/>
      <c r="DRJ1038" s="197"/>
      <c r="DRK1038" s="197"/>
      <c r="DRL1038" s="197"/>
      <c r="DRM1038" s="197"/>
      <c r="DRN1038" s="197"/>
      <c r="DRO1038" s="197"/>
      <c r="DRP1038" s="197"/>
      <c r="DRQ1038" s="197"/>
      <c r="DRR1038" s="197"/>
      <c r="DRS1038" s="197"/>
      <c r="DRT1038" s="197"/>
      <c r="DRU1038" s="197"/>
      <c r="DRV1038" s="197"/>
      <c r="DRW1038" s="197"/>
      <c r="DRX1038" s="197"/>
      <c r="DRY1038" s="197"/>
      <c r="DRZ1038" s="197"/>
      <c r="DSA1038" s="197"/>
      <c r="DSB1038" s="197"/>
      <c r="DSC1038" s="197"/>
      <c r="DSD1038" s="197"/>
      <c r="DSE1038" s="197"/>
      <c r="DSF1038" s="197"/>
      <c r="DSG1038" s="197"/>
      <c r="DSH1038" s="197"/>
      <c r="DSI1038" s="197"/>
      <c r="DSJ1038" s="197"/>
      <c r="DSK1038" s="197"/>
      <c r="DSL1038" s="197"/>
      <c r="DSM1038" s="197"/>
      <c r="DSN1038" s="197"/>
      <c r="DSO1038" s="197"/>
      <c r="DSP1038" s="197"/>
      <c r="DSQ1038" s="197"/>
      <c r="DSR1038" s="197"/>
      <c r="DSS1038" s="197"/>
      <c r="DST1038" s="197"/>
      <c r="DSU1038" s="197"/>
      <c r="DSV1038" s="197"/>
      <c r="DSW1038" s="197"/>
      <c r="DSX1038" s="197"/>
      <c r="DSY1038" s="197"/>
      <c r="DSZ1038" s="197"/>
      <c r="DTA1038" s="197"/>
      <c r="DTB1038" s="197"/>
      <c r="DTC1038" s="197"/>
      <c r="DTD1038" s="197"/>
      <c r="DTE1038" s="197"/>
      <c r="DTF1038" s="197"/>
      <c r="DTG1038" s="197"/>
      <c r="DTH1038" s="197"/>
      <c r="DTI1038" s="197"/>
      <c r="DTJ1038" s="197"/>
      <c r="DTK1038" s="197"/>
      <c r="DTL1038" s="197"/>
      <c r="DTM1038" s="197"/>
      <c r="DTN1038" s="197"/>
      <c r="DTO1038" s="197"/>
      <c r="DTP1038" s="197"/>
      <c r="DTQ1038" s="197"/>
      <c r="DTR1038" s="197"/>
      <c r="DTS1038" s="197"/>
      <c r="DTT1038" s="197"/>
      <c r="DTU1038" s="197"/>
      <c r="DTV1038" s="197"/>
      <c r="DTW1038" s="197"/>
      <c r="DTX1038" s="197"/>
      <c r="DTY1038" s="197"/>
      <c r="DTZ1038" s="197"/>
      <c r="DUA1038" s="197"/>
      <c r="DUB1038" s="197"/>
      <c r="DUC1038" s="197"/>
      <c r="DUD1038" s="197"/>
      <c r="DUE1038" s="197"/>
      <c r="DUF1038" s="197"/>
      <c r="DUG1038" s="197"/>
      <c r="DUH1038" s="197"/>
      <c r="DUI1038" s="197"/>
      <c r="DUJ1038" s="197"/>
      <c r="DUK1038" s="197"/>
      <c r="DUL1038" s="197"/>
      <c r="DUM1038" s="197"/>
      <c r="DUN1038" s="197"/>
      <c r="DUO1038" s="197"/>
      <c r="DUP1038" s="197"/>
      <c r="DUQ1038" s="197"/>
      <c r="DUR1038" s="197"/>
      <c r="DUS1038" s="197"/>
      <c r="DUT1038" s="197"/>
      <c r="DUU1038" s="197"/>
      <c r="DUV1038" s="197"/>
      <c r="DUW1038" s="197"/>
      <c r="DUX1038" s="197"/>
      <c r="DUY1038" s="197"/>
      <c r="DUZ1038" s="197"/>
      <c r="DVA1038" s="197"/>
      <c r="DVB1038" s="197"/>
      <c r="DVC1038" s="197"/>
      <c r="DVD1038" s="197"/>
      <c r="DVE1038" s="197"/>
      <c r="DVF1038" s="197"/>
      <c r="DVG1038" s="197"/>
      <c r="DVH1038" s="197"/>
      <c r="DVI1038" s="197"/>
      <c r="DVJ1038" s="197"/>
      <c r="DVK1038" s="197"/>
      <c r="DVL1038" s="197"/>
      <c r="DVM1038" s="197"/>
      <c r="DVN1038" s="197"/>
      <c r="DVO1038" s="197"/>
      <c r="DVP1038" s="197"/>
      <c r="DVQ1038" s="197"/>
      <c r="DVR1038" s="197"/>
      <c r="DVS1038" s="197"/>
      <c r="DVT1038" s="197"/>
      <c r="DVU1038" s="197"/>
      <c r="DVV1038" s="197"/>
      <c r="DVW1038" s="197"/>
      <c r="DVX1038" s="197"/>
      <c r="DVY1038" s="197"/>
      <c r="DVZ1038" s="197"/>
      <c r="DWA1038" s="197"/>
      <c r="DWB1038" s="197"/>
      <c r="DWC1038" s="197"/>
      <c r="DWD1038" s="197"/>
      <c r="DWE1038" s="197"/>
      <c r="DWF1038" s="197"/>
      <c r="DWG1038" s="197"/>
      <c r="DWH1038" s="197"/>
      <c r="DWI1038" s="197"/>
      <c r="DWJ1038" s="197"/>
      <c r="DWK1038" s="197"/>
      <c r="DWL1038" s="197"/>
      <c r="DWM1038" s="197"/>
      <c r="DWN1038" s="197"/>
      <c r="DWO1038" s="197"/>
      <c r="DWP1038" s="197"/>
      <c r="DWQ1038" s="197"/>
      <c r="DWR1038" s="197"/>
      <c r="DWS1038" s="197"/>
      <c r="DWT1038" s="197"/>
      <c r="DWU1038" s="197"/>
      <c r="DWV1038" s="197"/>
      <c r="DWW1038" s="197"/>
      <c r="DWX1038" s="197"/>
      <c r="DWY1038" s="197"/>
      <c r="DWZ1038" s="197"/>
      <c r="DXA1038" s="197"/>
      <c r="DXB1038" s="197"/>
      <c r="DXC1038" s="197"/>
      <c r="DXD1038" s="197"/>
      <c r="DXE1038" s="197"/>
      <c r="DXF1038" s="197"/>
      <c r="DXG1038" s="197"/>
      <c r="DXH1038" s="197"/>
      <c r="DXI1038" s="197"/>
      <c r="DXJ1038" s="197"/>
      <c r="DXK1038" s="197"/>
      <c r="DXL1038" s="197"/>
      <c r="DXM1038" s="197"/>
      <c r="DXN1038" s="197"/>
      <c r="DXO1038" s="197"/>
      <c r="DXP1038" s="197"/>
      <c r="DXQ1038" s="197"/>
      <c r="DXR1038" s="197"/>
      <c r="DXS1038" s="197"/>
      <c r="DXT1038" s="197"/>
      <c r="DXU1038" s="197"/>
      <c r="DXV1038" s="197"/>
      <c r="DXW1038" s="197"/>
      <c r="DXX1038" s="197"/>
      <c r="DXY1038" s="197"/>
      <c r="DXZ1038" s="197"/>
      <c r="DYA1038" s="197"/>
      <c r="DYB1038" s="197"/>
      <c r="DYC1038" s="197"/>
      <c r="DYD1038" s="197"/>
      <c r="DYE1038" s="197"/>
      <c r="DYF1038" s="197"/>
      <c r="DYG1038" s="197"/>
      <c r="DYH1038" s="197"/>
      <c r="DYI1038" s="197"/>
      <c r="DYJ1038" s="197"/>
      <c r="DYK1038" s="197"/>
      <c r="DYL1038" s="197"/>
      <c r="DYM1038" s="197"/>
      <c r="DYN1038" s="197"/>
      <c r="DYO1038" s="197"/>
      <c r="DYP1038" s="197"/>
      <c r="DYQ1038" s="197"/>
      <c r="DYR1038" s="197"/>
      <c r="DYS1038" s="197"/>
      <c r="DYT1038" s="197"/>
      <c r="DYU1038" s="197"/>
      <c r="DYV1038" s="197"/>
      <c r="DYW1038" s="197"/>
      <c r="DYX1038" s="197"/>
      <c r="DYY1038" s="197"/>
      <c r="DYZ1038" s="197"/>
      <c r="DZA1038" s="197"/>
      <c r="DZB1038" s="197"/>
      <c r="DZC1038" s="197"/>
      <c r="DZD1038" s="197"/>
      <c r="DZE1038" s="197"/>
      <c r="DZF1038" s="197"/>
      <c r="DZG1038" s="197"/>
      <c r="DZH1038" s="197"/>
      <c r="DZI1038" s="197"/>
      <c r="DZJ1038" s="197"/>
      <c r="DZK1038" s="197"/>
      <c r="DZL1038" s="197"/>
      <c r="DZM1038" s="197"/>
      <c r="DZN1038" s="197"/>
      <c r="DZO1038" s="197"/>
      <c r="DZP1038" s="197"/>
      <c r="DZQ1038" s="197"/>
      <c r="DZR1038" s="197"/>
      <c r="DZS1038" s="197"/>
      <c r="DZT1038" s="197"/>
      <c r="DZU1038" s="197"/>
      <c r="DZV1038" s="197"/>
      <c r="DZW1038" s="197"/>
      <c r="DZX1038" s="197"/>
      <c r="DZY1038" s="197"/>
      <c r="DZZ1038" s="197"/>
      <c r="EAA1038" s="197"/>
      <c r="EAB1038" s="197"/>
      <c r="EAC1038" s="197"/>
      <c r="EAD1038" s="197"/>
      <c r="EAE1038" s="197"/>
      <c r="EAF1038" s="197"/>
      <c r="EAG1038" s="197"/>
      <c r="EAH1038" s="197"/>
      <c r="EAI1038" s="197"/>
      <c r="EAJ1038" s="197"/>
      <c r="EAK1038" s="197"/>
      <c r="EAL1038" s="197"/>
      <c r="EAM1038" s="197"/>
      <c r="EAN1038" s="197"/>
      <c r="EAO1038" s="197"/>
      <c r="EAP1038" s="197"/>
      <c r="EAQ1038" s="197"/>
      <c r="EAR1038" s="197"/>
      <c r="EAS1038" s="197"/>
      <c r="EAT1038" s="197"/>
      <c r="EAU1038" s="197"/>
      <c r="EAV1038" s="197"/>
      <c r="EAW1038" s="197"/>
      <c r="EAX1038" s="197"/>
      <c r="EAY1038" s="197"/>
      <c r="EAZ1038" s="197"/>
      <c r="EBA1038" s="197"/>
      <c r="EBB1038" s="197"/>
      <c r="EBC1038" s="197"/>
      <c r="EBD1038" s="197"/>
      <c r="EBE1038" s="197"/>
      <c r="EBF1038" s="197"/>
      <c r="EBG1038" s="197"/>
      <c r="EBH1038" s="197"/>
      <c r="EBI1038" s="197"/>
      <c r="EBJ1038" s="197"/>
      <c r="EBK1038" s="197"/>
      <c r="EBL1038" s="197"/>
      <c r="EBM1038" s="197"/>
      <c r="EBN1038" s="197"/>
      <c r="EBO1038" s="197"/>
      <c r="EBP1038" s="197"/>
      <c r="EBQ1038" s="197"/>
      <c r="EBR1038" s="197"/>
      <c r="EBS1038" s="197"/>
      <c r="EBT1038" s="197"/>
      <c r="EBU1038" s="197"/>
      <c r="EBV1038" s="197"/>
      <c r="EBW1038" s="197"/>
      <c r="EBX1038" s="197"/>
      <c r="EBY1038" s="197"/>
      <c r="EBZ1038" s="197"/>
      <c r="ECA1038" s="197"/>
      <c r="ECB1038" s="197"/>
      <c r="ECC1038" s="197"/>
      <c r="ECD1038" s="197"/>
      <c r="ECE1038" s="197"/>
      <c r="ECF1038" s="197"/>
      <c r="ECG1038" s="197"/>
      <c r="ECH1038" s="197"/>
      <c r="ECI1038" s="197"/>
      <c r="ECJ1038" s="197"/>
      <c r="ECK1038" s="197"/>
      <c r="ECL1038" s="197"/>
      <c r="ECM1038" s="197"/>
      <c r="ECN1038" s="197"/>
      <c r="ECO1038" s="197"/>
      <c r="ECP1038" s="197"/>
      <c r="ECQ1038" s="197"/>
      <c r="ECR1038" s="197"/>
      <c r="ECS1038" s="197"/>
      <c r="ECT1038" s="197"/>
      <c r="ECU1038" s="197"/>
      <c r="ECV1038" s="197"/>
      <c r="ECW1038" s="197"/>
      <c r="ECX1038" s="197"/>
      <c r="ECY1038" s="197"/>
      <c r="ECZ1038" s="197"/>
      <c r="EDA1038" s="197"/>
      <c r="EDB1038" s="197"/>
      <c r="EDC1038" s="197"/>
      <c r="EDD1038" s="197"/>
      <c r="EDE1038" s="197"/>
      <c r="EDF1038" s="197"/>
      <c r="EDG1038" s="197"/>
      <c r="EDH1038" s="197"/>
      <c r="EDI1038" s="197"/>
      <c r="EDJ1038" s="197"/>
      <c r="EDK1038" s="197"/>
      <c r="EDL1038" s="197"/>
      <c r="EDM1038" s="197"/>
      <c r="EDN1038" s="197"/>
      <c r="EDO1038" s="197"/>
      <c r="EDP1038" s="197"/>
      <c r="EDQ1038" s="197"/>
      <c r="EDR1038" s="197"/>
      <c r="EDS1038" s="197"/>
      <c r="EDT1038" s="197"/>
      <c r="EDU1038" s="197"/>
      <c r="EDV1038" s="197"/>
      <c r="EDW1038" s="197"/>
      <c r="EDX1038" s="197"/>
      <c r="EDY1038" s="197"/>
      <c r="EDZ1038" s="197"/>
      <c r="EEA1038" s="197"/>
      <c r="EEB1038" s="197"/>
      <c r="EEC1038" s="197"/>
      <c r="EED1038" s="197"/>
      <c r="EEE1038" s="197"/>
      <c r="EEF1038" s="197"/>
      <c r="EEG1038" s="197"/>
      <c r="EEH1038" s="197"/>
      <c r="EEI1038" s="197"/>
      <c r="EEJ1038" s="197"/>
      <c r="EEK1038" s="197"/>
      <c r="EEL1038" s="197"/>
      <c r="EEM1038" s="197"/>
      <c r="EEN1038" s="197"/>
      <c r="EEO1038" s="197"/>
      <c r="EEP1038" s="197"/>
      <c r="EEQ1038" s="197"/>
      <c r="EER1038" s="197"/>
      <c r="EES1038" s="197"/>
      <c r="EET1038" s="197"/>
      <c r="EEU1038" s="197"/>
      <c r="EEV1038" s="197"/>
      <c r="EEW1038" s="197"/>
      <c r="EEX1038" s="197"/>
      <c r="EEY1038" s="197"/>
      <c r="EEZ1038" s="197"/>
      <c r="EFA1038" s="197"/>
      <c r="EFB1038" s="197"/>
      <c r="EFC1038" s="197"/>
      <c r="EFD1038" s="197"/>
      <c r="EFE1038" s="197"/>
      <c r="EFF1038" s="197"/>
      <c r="EFG1038" s="197"/>
      <c r="EFH1038" s="197"/>
      <c r="EFI1038" s="197"/>
      <c r="EFJ1038" s="197"/>
      <c r="EFK1038" s="197"/>
      <c r="EFL1038" s="197"/>
      <c r="EFM1038" s="197"/>
      <c r="EFN1038" s="197"/>
      <c r="EFO1038" s="197"/>
      <c r="EFP1038" s="197"/>
      <c r="EFQ1038" s="197"/>
      <c r="EFR1038" s="197"/>
      <c r="EFS1038" s="197"/>
      <c r="EFT1038" s="197"/>
      <c r="EFU1038" s="197"/>
      <c r="EFV1038" s="197"/>
      <c r="EFW1038" s="197"/>
      <c r="EFX1038" s="197"/>
      <c r="EFY1038" s="197"/>
      <c r="EFZ1038" s="197"/>
      <c r="EGA1038" s="197"/>
      <c r="EGB1038" s="197"/>
      <c r="EGC1038" s="197"/>
      <c r="EGD1038" s="197"/>
      <c r="EGE1038" s="197"/>
      <c r="EGF1038" s="197"/>
      <c r="EGG1038" s="197"/>
      <c r="EGH1038" s="197"/>
      <c r="EGI1038" s="197"/>
      <c r="EGJ1038" s="197"/>
      <c r="EGK1038" s="197"/>
      <c r="EGL1038" s="197"/>
      <c r="EGM1038" s="197"/>
      <c r="EGN1038" s="197"/>
      <c r="EGO1038" s="197"/>
      <c r="EGP1038" s="197"/>
      <c r="EGQ1038" s="197"/>
      <c r="EGR1038" s="197"/>
      <c r="EGS1038" s="197"/>
      <c r="EGT1038" s="197"/>
      <c r="EGU1038" s="197"/>
      <c r="EGV1038" s="197"/>
      <c r="EGW1038" s="197"/>
      <c r="EGX1038" s="197"/>
      <c r="EGY1038" s="197"/>
      <c r="EGZ1038" s="197"/>
      <c r="EHA1038" s="197"/>
      <c r="EHB1038" s="197"/>
      <c r="EHC1038" s="197"/>
      <c r="EHD1038" s="197"/>
      <c r="EHE1038" s="197"/>
      <c r="EHF1038" s="197"/>
      <c r="EHG1038" s="197"/>
      <c r="EHH1038" s="197"/>
      <c r="EHI1038" s="197"/>
      <c r="EHJ1038" s="197"/>
      <c r="EHK1038" s="197"/>
      <c r="EHL1038" s="197"/>
      <c r="EHM1038" s="197"/>
      <c r="EHN1038" s="197"/>
      <c r="EHO1038" s="197"/>
      <c r="EHP1038" s="197"/>
      <c r="EHQ1038" s="197"/>
      <c r="EHR1038" s="197"/>
      <c r="EHS1038" s="197"/>
      <c r="EHT1038" s="197"/>
      <c r="EHU1038" s="197"/>
      <c r="EHV1038" s="197"/>
      <c r="EHW1038" s="197"/>
      <c r="EHX1038" s="197"/>
      <c r="EHY1038" s="197"/>
      <c r="EHZ1038" s="197"/>
      <c r="EIA1038" s="197"/>
      <c r="EIB1038" s="197"/>
      <c r="EIC1038" s="197"/>
      <c r="EID1038" s="197"/>
      <c r="EIE1038" s="197"/>
      <c r="EIF1038" s="197"/>
      <c r="EIG1038" s="197"/>
      <c r="EIH1038" s="197"/>
      <c r="EII1038" s="197"/>
      <c r="EIJ1038" s="197"/>
      <c r="EIK1038" s="197"/>
      <c r="EIL1038" s="197"/>
      <c r="EIM1038" s="197"/>
      <c r="EIN1038" s="197"/>
      <c r="EIO1038" s="197"/>
      <c r="EIP1038" s="197"/>
      <c r="EIQ1038" s="197"/>
      <c r="EIR1038" s="197"/>
      <c r="EIS1038" s="197"/>
      <c r="EIT1038" s="197"/>
      <c r="EIU1038" s="197"/>
      <c r="EIV1038" s="197"/>
      <c r="EIW1038" s="197"/>
      <c r="EIX1038" s="197"/>
      <c r="EIY1038" s="197"/>
      <c r="EIZ1038" s="197"/>
      <c r="EJA1038" s="197"/>
      <c r="EJB1038" s="197"/>
      <c r="EJC1038" s="197"/>
      <c r="EJD1038" s="197"/>
      <c r="EJE1038" s="197"/>
      <c r="EJF1038" s="197"/>
      <c r="EJG1038" s="197"/>
      <c r="EJH1038" s="197"/>
      <c r="EJI1038" s="197"/>
      <c r="EJJ1038" s="197"/>
      <c r="EJK1038" s="197"/>
      <c r="EJL1038" s="197"/>
      <c r="EJM1038" s="197"/>
      <c r="EJN1038" s="197"/>
      <c r="EJO1038" s="197"/>
      <c r="EJP1038" s="197"/>
      <c r="EJQ1038" s="197"/>
      <c r="EJR1038" s="197"/>
      <c r="EJS1038" s="197"/>
      <c r="EJT1038" s="197"/>
      <c r="EJU1038" s="197"/>
      <c r="EJV1038" s="197"/>
      <c r="EJW1038" s="197"/>
      <c r="EJX1038" s="197"/>
      <c r="EJY1038" s="197"/>
      <c r="EJZ1038" s="197"/>
      <c r="EKA1038" s="197"/>
      <c r="EKB1038" s="197"/>
      <c r="EKC1038" s="197"/>
      <c r="EKD1038" s="197"/>
      <c r="EKE1038" s="197"/>
      <c r="EKF1038" s="197"/>
      <c r="EKG1038" s="197"/>
      <c r="EKH1038" s="197"/>
      <c r="EKI1038" s="197"/>
      <c r="EKJ1038" s="197"/>
      <c r="EKK1038" s="197"/>
      <c r="EKL1038" s="197"/>
      <c r="EKM1038" s="197"/>
      <c r="EKN1038" s="197"/>
      <c r="EKO1038" s="197"/>
      <c r="EKP1038" s="197"/>
      <c r="EKQ1038" s="197"/>
      <c r="EKR1038" s="197"/>
      <c r="EKS1038" s="197"/>
      <c r="EKT1038" s="197"/>
      <c r="EKU1038" s="197"/>
      <c r="EKV1038" s="197"/>
      <c r="EKW1038" s="197"/>
      <c r="EKX1038" s="197"/>
      <c r="EKY1038" s="197"/>
      <c r="EKZ1038" s="197"/>
      <c r="ELA1038" s="197"/>
      <c r="ELB1038" s="197"/>
      <c r="ELC1038" s="197"/>
      <c r="ELD1038" s="197"/>
      <c r="ELE1038" s="197"/>
      <c r="ELF1038" s="197"/>
      <c r="ELG1038" s="197"/>
      <c r="ELH1038" s="197"/>
      <c r="ELI1038" s="197"/>
      <c r="ELJ1038" s="197"/>
      <c r="ELK1038" s="197"/>
      <c r="ELL1038" s="197"/>
      <c r="ELM1038" s="197"/>
      <c r="ELN1038" s="197"/>
      <c r="ELO1038" s="197"/>
      <c r="ELP1038" s="197"/>
      <c r="ELQ1038" s="197"/>
      <c r="ELR1038" s="197"/>
      <c r="ELS1038" s="197"/>
      <c r="ELT1038" s="197"/>
      <c r="ELU1038" s="197"/>
      <c r="ELV1038" s="197"/>
      <c r="ELW1038" s="197"/>
      <c r="ELX1038" s="197"/>
      <c r="ELY1038" s="197"/>
      <c r="ELZ1038" s="197"/>
      <c r="EMA1038" s="197"/>
      <c r="EMB1038" s="197"/>
      <c r="EMC1038" s="197"/>
      <c r="EMD1038" s="197"/>
      <c r="EME1038" s="197"/>
      <c r="EMF1038" s="197"/>
      <c r="EMG1038" s="197"/>
      <c r="EMH1038" s="197"/>
      <c r="EMI1038" s="197"/>
      <c r="EMJ1038" s="197"/>
      <c r="EMK1038" s="197"/>
      <c r="EML1038" s="197"/>
      <c r="EMM1038" s="197"/>
      <c r="EMN1038" s="197"/>
      <c r="EMO1038" s="197"/>
      <c r="EMP1038" s="197"/>
      <c r="EMQ1038" s="197"/>
      <c r="EMR1038" s="197"/>
      <c r="EMS1038" s="197"/>
      <c r="EMT1038" s="197"/>
      <c r="EMU1038" s="197"/>
      <c r="EMV1038" s="197"/>
      <c r="EMW1038" s="197"/>
      <c r="EMX1038" s="197"/>
      <c r="EMY1038" s="197"/>
      <c r="EMZ1038" s="197"/>
      <c r="ENA1038" s="197"/>
      <c r="ENB1038" s="197"/>
      <c r="ENC1038" s="197"/>
      <c r="END1038" s="197"/>
      <c r="ENE1038" s="197"/>
      <c r="ENF1038" s="197"/>
      <c r="ENG1038" s="197"/>
      <c r="ENH1038" s="197"/>
      <c r="ENI1038" s="197"/>
      <c r="ENJ1038" s="197"/>
      <c r="ENK1038" s="197"/>
      <c r="ENL1038" s="197"/>
      <c r="ENM1038" s="197"/>
      <c r="ENN1038" s="197"/>
      <c r="ENO1038" s="197"/>
      <c r="ENP1038" s="197"/>
      <c r="ENQ1038" s="197"/>
      <c r="ENR1038" s="197"/>
      <c r="ENS1038" s="197"/>
      <c r="ENT1038" s="197"/>
      <c r="ENU1038" s="197"/>
      <c r="ENV1038" s="197"/>
      <c r="ENW1038" s="197"/>
      <c r="ENX1038" s="197"/>
      <c r="ENY1038" s="197"/>
      <c r="ENZ1038" s="197"/>
      <c r="EOA1038" s="197"/>
      <c r="EOB1038" s="197"/>
      <c r="EOC1038" s="197"/>
      <c r="EOD1038" s="197"/>
      <c r="EOE1038" s="197"/>
      <c r="EOF1038" s="197"/>
      <c r="EOG1038" s="197"/>
      <c r="EOH1038" s="197"/>
      <c r="EOI1038" s="197"/>
      <c r="EOJ1038" s="197"/>
      <c r="EOK1038" s="197"/>
      <c r="EOL1038" s="197"/>
      <c r="EOM1038" s="197"/>
      <c r="EON1038" s="197"/>
      <c r="EOO1038" s="197"/>
      <c r="EOP1038" s="197"/>
      <c r="EOQ1038" s="197"/>
      <c r="EOR1038" s="197"/>
      <c r="EOS1038" s="197"/>
      <c r="EOT1038" s="197"/>
      <c r="EOU1038" s="197"/>
      <c r="EOV1038" s="197"/>
      <c r="EOW1038" s="197"/>
      <c r="EOX1038" s="197"/>
      <c r="EOY1038" s="197"/>
      <c r="EOZ1038" s="197"/>
      <c r="EPA1038" s="197"/>
      <c r="EPB1038" s="197"/>
      <c r="EPC1038" s="197"/>
      <c r="EPD1038" s="197"/>
      <c r="EPE1038" s="197"/>
      <c r="EPF1038" s="197"/>
      <c r="EPG1038" s="197"/>
      <c r="EPH1038" s="197"/>
      <c r="EPI1038" s="197"/>
      <c r="EPJ1038" s="197"/>
      <c r="EPK1038" s="197"/>
      <c r="EPL1038" s="197"/>
      <c r="EPM1038" s="197"/>
      <c r="EPN1038" s="197"/>
      <c r="EPO1038" s="197"/>
      <c r="EPP1038" s="197"/>
      <c r="EPQ1038" s="197"/>
      <c r="EPR1038" s="197"/>
      <c r="EPS1038" s="197"/>
      <c r="EPT1038" s="197"/>
      <c r="EPU1038" s="197"/>
      <c r="EPV1038" s="197"/>
      <c r="EPW1038" s="197"/>
      <c r="EPX1038" s="197"/>
      <c r="EPY1038" s="197"/>
      <c r="EPZ1038" s="197"/>
      <c r="EQA1038" s="197"/>
      <c r="EQB1038" s="197"/>
      <c r="EQC1038" s="197"/>
      <c r="EQD1038" s="197"/>
      <c r="EQE1038" s="197"/>
      <c r="EQF1038" s="197"/>
      <c r="EQG1038" s="197"/>
      <c r="EQH1038" s="197"/>
      <c r="EQI1038" s="197"/>
      <c r="EQJ1038" s="197"/>
      <c r="EQK1038" s="197"/>
      <c r="EQL1038" s="197"/>
      <c r="EQM1038" s="197"/>
      <c r="EQN1038" s="197"/>
      <c r="EQO1038" s="197"/>
      <c r="EQP1038" s="197"/>
      <c r="EQQ1038" s="197"/>
      <c r="EQR1038" s="197"/>
      <c r="EQS1038" s="197"/>
      <c r="EQT1038" s="197"/>
      <c r="EQU1038" s="197"/>
      <c r="EQV1038" s="197"/>
      <c r="EQW1038" s="197"/>
      <c r="EQX1038" s="197"/>
      <c r="EQY1038" s="197"/>
      <c r="EQZ1038" s="197"/>
      <c r="ERA1038" s="197"/>
      <c r="ERB1038" s="197"/>
      <c r="ERC1038" s="197"/>
      <c r="ERD1038" s="197"/>
      <c r="ERE1038" s="197"/>
      <c r="ERF1038" s="197"/>
      <c r="ERG1038" s="197"/>
      <c r="ERH1038" s="197"/>
      <c r="ERI1038" s="197"/>
      <c r="ERJ1038" s="197"/>
      <c r="ERK1038" s="197"/>
      <c r="ERL1038" s="197"/>
      <c r="ERM1038" s="197"/>
      <c r="ERN1038" s="197"/>
      <c r="ERO1038" s="197"/>
      <c r="ERP1038" s="197"/>
      <c r="ERQ1038" s="197"/>
      <c r="ERR1038" s="197"/>
      <c r="ERS1038" s="197"/>
      <c r="ERT1038" s="197"/>
      <c r="ERU1038" s="197"/>
      <c r="ERV1038" s="197"/>
      <c r="ERW1038" s="197"/>
      <c r="ERX1038" s="197"/>
      <c r="ERY1038" s="197"/>
      <c r="ERZ1038" s="197"/>
      <c r="ESA1038" s="197"/>
      <c r="ESB1038" s="197"/>
      <c r="ESC1038" s="197"/>
      <c r="ESD1038" s="197"/>
      <c r="ESE1038" s="197"/>
      <c r="ESF1038" s="197"/>
      <c r="ESG1038" s="197"/>
      <c r="ESH1038" s="197"/>
      <c r="ESI1038" s="197"/>
      <c r="ESJ1038" s="197"/>
      <c r="ESK1038" s="197"/>
      <c r="ESL1038" s="197"/>
      <c r="ESM1038" s="197"/>
      <c r="ESN1038" s="197"/>
      <c r="ESO1038" s="197"/>
      <c r="ESP1038" s="197"/>
      <c r="ESQ1038" s="197"/>
      <c r="ESR1038" s="197"/>
      <c r="ESS1038" s="197"/>
      <c r="EST1038" s="197"/>
      <c r="ESU1038" s="197"/>
      <c r="ESV1038" s="197"/>
      <c r="ESW1038" s="197"/>
      <c r="ESX1038" s="197"/>
      <c r="ESY1038" s="197"/>
      <c r="ESZ1038" s="197"/>
      <c r="ETA1038" s="197"/>
      <c r="ETB1038" s="197"/>
      <c r="ETC1038" s="197"/>
      <c r="ETD1038" s="197"/>
      <c r="ETE1038" s="197"/>
      <c r="ETF1038" s="197"/>
      <c r="ETG1038" s="197"/>
      <c r="ETH1038" s="197"/>
      <c r="ETI1038" s="197"/>
      <c r="ETJ1038" s="197"/>
      <c r="ETK1038" s="197"/>
      <c r="ETL1038" s="197"/>
      <c r="ETM1038" s="197"/>
      <c r="ETN1038" s="197"/>
      <c r="ETO1038" s="197"/>
      <c r="ETP1038" s="197"/>
      <c r="ETQ1038" s="197"/>
      <c r="ETR1038" s="197"/>
      <c r="ETS1038" s="197"/>
      <c r="ETT1038" s="197"/>
      <c r="ETU1038" s="197"/>
      <c r="ETV1038" s="197"/>
      <c r="ETW1038" s="197"/>
      <c r="ETX1038" s="197"/>
      <c r="ETY1038" s="197"/>
      <c r="ETZ1038" s="197"/>
      <c r="EUA1038" s="197"/>
      <c r="EUB1038" s="197"/>
      <c r="EUC1038" s="197"/>
      <c r="EUD1038" s="197"/>
      <c r="EUE1038" s="197"/>
      <c r="EUF1038" s="197"/>
      <c r="EUG1038" s="197"/>
      <c r="EUH1038" s="197"/>
      <c r="EUI1038" s="197"/>
      <c r="EUJ1038" s="197"/>
      <c r="EUK1038" s="197"/>
      <c r="EUL1038" s="197"/>
      <c r="EUM1038" s="197"/>
      <c r="EUN1038" s="197"/>
      <c r="EUO1038" s="197"/>
      <c r="EUP1038" s="197"/>
      <c r="EUQ1038" s="197"/>
      <c r="EUR1038" s="197"/>
      <c r="EUS1038" s="197"/>
      <c r="EUT1038" s="197"/>
      <c r="EUU1038" s="197"/>
      <c r="EUV1038" s="197"/>
      <c r="EUW1038" s="197"/>
      <c r="EUX1038" s="197"/>
      <c r="EUY1038" s="197"/>
      <c r="EUZ1038" s="197"/>
      <c r="EVA1038" s="197"/>
      <c r="EVB1038" s="197"/>
      <c r="EVC1038" s="197"/>
      <c r="EVD1038" s="197"/>
      <c r="EVE1038" s="197"/>
      <c r="EVF1038" s="197"/>
      <c r="EVG1038" s="197"/>
      <c r="EVH1038" s="197"/>
      <c r="EVI1038" s="197"/>
      <c r="EVJ1038" s="197"/>
      <c r="EVK1038" s="197"/>
      <c r="EVL1038" s="197"/>
      <c r="EVM1038" s="197"/>
      <c r="EVN1038" s="197"/>
      <c r="EVO1038" s="197"/>
      <c r="EVP1038" s="197"/>
      <c r="EVQ1038" s="197"/>
      <c r="EVR1038" s="197"/>
      <c r="EVS1038" s="197"/>
      <c r="EVT1038" s="197"/>
      <c r="EVU1038" s="197"/>
      <c r="EVV1038" s="197"/>
      <c r="EVW1038" s="197"/>
      <c r="EVX1038" s="197"/>
      <c r="EVY1038" s="197"/>
      <c r="EVZ1038" s="197"/>
      <c r="EWA1038" s="197"/>
      <c r="EWB1038" s="197"/>
      <c r="EWC1038" s="197"/>
      <c r="EWD1038" s="197"/>
      <c r="EWE1038" s="197"/>
      <c r="EWF1038" s="197"/>
      <c r="EWG1038" s="197"/>
      <c r="EWH1038" s="197"/>
      <c r="EWI1038" s="197"/>
      <c r="EWJ1038" s="197"/>
      <c r="EWK1038" s="197"/>
      <c r="EWL1038" s="197"/>
      <c r="EWM1038" s="197"/>
      <c r="EWN1038" s="197"/>
      <c r="EWO1038" s="197"/>
      <c r="EWP1038" s="197"/>
      <c r="EWQ1038" s="197"/>
      <c r="EWR1038" s="197"/>
      <c r="EWS1038" s="197"/>
      <c r="EWT1038" s="197"/>
      <c r="EWU1038" s="197"/>
      <c r="EWV1038" s="197"/>
      <c r="EWW1038" s="197"/>
      <c r="EWX1038" s="197"/>
      <c r="EWY1038" s="197"/>
      <c r="EWZ1038" s="197"/>
      <c r="EXA1038" s="197"/>
      <c r="EXB1038" s="197"/>
      <c r="EXC1038" s="197"/>
      <c r="EXD1038" s="197"/>
      <c r="EXE1038" s="197"/>
      <c r="EXF1038" s="197"/>
      <c r="EXG1038" s="197"/>
      <c r="EXH1038" s="197"/>
      <c r="EXI1038" s="197"/>
      <c r="EXJ1038" s="197"/>
      <c r="EXK1038" s="197"/>
      <c r="EXL1038" s="197"/>
      <c r="EXM1038" s="197"/>
      <c r="EXN1038" s="197"/>
      <c r="EXO1038" s="197"/>
      <c r="EXP1038" s="197"/>
      <c r="EXQ1038" s="197"/>
      <c r="EXR1038" s="197"/>
      <c r="EXS1038" s="197"/>
      <c r="EXT1038" s="197"/>
      <c r="EXU1038" s="197"/>
      <c r="EXV1038" s="197"/>
      <c r="EXW1038" s="197"/>
      <c r="EXX1038" s="197"/>
      <c r="EXY1038" s="197"/>
      <c r="EXZ1038" s="197"/>
      <c r="EYA1038" s="197"/>
      <c r="EYB1038" s="197"/>
      <c r="EYC1038" s="197"/>
      <c r="EYD1038" s="197"/>
      <c r="EYE1038" s="197"/>
      <c r="EYF1038" s="197"/>
      <c r="EYG1038" s="197"/>
      <c r="EYH1038" s="197"/>
      <c r="EYI1038" s="197"/>
      <c r="EYJ1038" s="197"/>
      <c r="EYK1038" s="197"/>
      <c r="EYL1038" s="197"/>
      <c r="EYM1038" s="197"/>
      <c r="EYN1038" s="197"/>
      <c r="EYO1038" s="197"/>
      <c r="EYP1038" s="197"/>
      <c r="EYQ1038" s="197"/>
      <c r="EYR1038" s="197"/>
      <c r="EYS1038" s="197"/>
      <c r="EYT1038" s="197"/>
      <c r="EYU1038" s="197"/>
      <c r="EYV1038" s="197"/>
      <c r="EYW1038" s="197"/>
      <c r="EYX1038" s="197"/>
      <c r="EYY1038" s="197"/>
      <c r="EYZ1038" s="197"/>
      <c r="EZA1038" s="197"/>
      <c r="EZB1038" s="197"/>
      <c r="EZC1038" s="197"/>
      <c r="EZD1038" s="197"/>
      <c r="EZE1038" s="197"/>
      <c r="EZF1038" s="197"/>
      <c r="EZG1038" s="197"/>
      <c r="EZH1038" s="197"/>
      <c r="EZI1038" s="197"/>
      <c r="EZJ1038" s="197"/>
      <c r="EZK1038" s="197"/>
      <c r="EZL1038" s="197"/>
      <c r="EZM1038" s="197"/>
      <c r="EZN1038" s="197"/>
      <c r="EZO1038" s="197"/>
      <c r="EZP1038" s="197"/>
      <c r="EZQ1038" s="197"/>
      <c r="EZR1038" s="197"/>
      <c r="EZS1038" s="197"/>
      <c r="EZT1038" s="197"/>
      <c r="EZU1038" s="197"/>
      <c r="EZV1038" s="197"/>
      <c r="EZW1038" s="197"/>
      <c r="EZX1038" s="197"/>
      <c r="EZY1038" s="197"/>
      <c r="EZZ1038" s="197"/>
      <c r="FAA1038" s="197"/>
      <c r="FAB1038" s="197"/>
      <c r="FAC1038" s="197"/>
      <c r="FAD1038" s="197"/>
      <c r="FAE1038" s="197"/>
      <c r="FAF1038" s="197"/>
      <c r="FAG1038" s="197"/>
      <c r="FAH1038" s="197"/>
      <c r="FAI1038" s="197"/>
      <c r="FAJ1038" s="197"/>
      <c r="FAK1038" s="197"/>
      <c r="FAL1038" s="197"/>
      <c r="FAM1038" s="197"/>
      <c r="FAN1038" s="197"/>
      <c r="FAO1038" s="197"/>
      <c r="FAP1038" s="197"/>
      <c r="FAQ1038" s="197"/>
      <c r="FAR1038" s="197"/>
      <c r="FAS1038" s="197"/>
      <c r="FAT1038" s="197"/>
      <c r="FAU1038" s="197"/>
      <c r="FAV1038" s="197"/>
      <c r="FAW1038" s="197"/>
      <c r="FAX1038" s="197"/>
      <c r="FAY1038" s="197"/>
      <c r="FAZ1038" s="197"/>
      <c r="FBA1038" s="197"/>
      <c r="FBB1038" s="197"/>
      <c r="FBC1038" s="197"/>
      <c r="FBD1038" s="197"/>
      <c r="FBE1038" s="197"/>
      <c r="FBF1038" s="197"/>
      <c r="FBG1038" s="197"/>
      <c r="FBH1038" s="197"/>
      <c r="FBI1038" s="197"/>
      <c r="FBJ1038" s="197"/>
      <c r="FBK1038" s="197"/>
      <c r="FBL1038" s="197"/>
      <c r="FBM1038" s="197"/>
      <c r="FBN1038" s="197"/>
      <c r="FBO1038" s="197"/>
      <c r="FBP1038" s="197"/>
      <c r="FBQ1038" s="197"/>
      <c r="FBR1038" s="197"/>
      <c r="FBS1038" s="197"/>
      <c r="FBT1038" s="197"/>
      <c r="FBU1038" s="197"/>
      <c r="FBV1038" s="197"/>
      <c r="FBW1038" s="197"/>
      <c r="FBX1038" s="197"/>
      <c r="FBY1038" s="197"/>
      <c r="FBZ1038" s="197"/>
      <c r="FCA1038" s="197"/>
      <c r="FCB1038" s="197"/>
      <c r="FCC1038" s="197"/>
      <c r="FCD1038" s="197"/>
      <c r="FCE1038" s="197"/>
      <c r="FCF1038" s="197"/>
      <c r="FCG1038" s="197"/>
      <c r="FCH1038" s="197"/>
      <c r="FCI1038" s="197"/>
      <c r="FCJ1038" s="197"/>
      <c r="FCK1038" s="197"/>
      <c r="FCL1038" s="197"/>
      <c r="FCM1038" s="197"/>
      <c r="FCN1038" s="197"/>
      <c r="FCO1038" s="197"/>
      <c r="FCP1038" s="197"/>
      <c r="FCQ1038" s="197"/>
      <c r="FCR1038" s="197"/>
      <c r="FCS1038" s="197"/>
      <c r="FCT1038" s="197"/>
      <c r="FCU1038" s="197"/>
      <c r="FCV1038" s="197"/>
      <c r="FCW1038" s="197"/>
      <c r="FCX1038" s="197"/>
      <c r="FCY1038" s="197"/>
      <c r="FCZ1038" s="197"/>
      <c r="FDA1038" s="197"/>
      <c r="FDB1038" s="197"/>
      <c r="FDC1038" s="197"/>
      <c r="FDD1038" s="197"/>
      <c r="FDE1038" s="197"/>
      <c r="FDF1038" s="197"/>
      <c r="FDG1038" s="197"/>
      <c r="FDH1038" s="197"/>
      <c r="FDI1038" s="197"/>
      <c r="FDJ1038" s="197"/>
      <c r="FDK1038" s="197"/>
      <c r="FDL1038" s="197"/>
      <c r="FDM1038" s="197"/>
      <c r="FDN1038" s="197"/>
      <c r="FDO1038" s="197"/>
      <c r="FDP1038" s="197"/>
      <c r="FDQ1038" s="197"/>
      <c r="FDR1038" s="197"/>
      <c r="FDS1038" s="197"/>
      <c r="FDT1038" s="197"/>
      <c r="FDU1038" s="197"/>
      <c r="FDV1038" s="197"/>
      <c r="FDW1038" s="197"/>
      <c r="FDX1038" s="197"/>
      <c r="FDY1038" s="197"/>
      <c r="FDZ1038" s="197"/>
      <c r="FEA1038" s="197"/>
      <c r="FEB1038" s="197"/>
      <c r="FEC1038" s="197"/>
      <c r="FED1038" s="197"/>
      <c r="FEE1038" s="197"/>
      <c r="FEF1038" s="197"/>
      <c r="FEG1038" s="197"/>
      <c r="FEH1038" s="197"/>
      <c r="FEI1038" s="197"/>
      <c r="FEJ1038" s="197"/>
      <c r="FEK1038" s="197"/>
      <c r="FEL1038" s="197"/>
      <c r="FEM1038" s="197"/>
      <c r="FEN1038" s="197"/>
      <c r="FEO1038" s="197"/>
      <c r="FEP1038" s="197"/>
      <c r="FEQ1038" s="197"/>
      <c r="FER1038" s="197"/>
      <c r="FES1038" s="197"/>
      <c r="FET1038" s="197"/>
      <c r="FEU1038" s="197"/>
      <c r="FEV1038" s="197"/>
      <c r="FEW1038" s="197"/>
      <c r="FEX1038" s="197"/>
      <c r="FEY1038" s="197"/>
      <c r="FEZ1038" s="197"/>
      <c r="FFA1038" s="197"/>
      <c r="FFB1038" s="197"/>
      <c r="FFC1038" s="197"/>
      <c r="FFD1038" s="197"/>
      <c r="FFE1038" s="197"/>
      <c r="FFF1038" s="197"/>
      <c r="FFG1038" s="197"/>
      <c r="FFH1038" s="197"/>
      <c r="FFI1038" s="197"/>
      <c r="FFJ1038" s="197"/>
      <c r="FFK1038" s="197"/>
      <c r="FFL1038" s="197"/>
      <c r="FFM1038" s="197"/>
      <c r="FFN1038" s="197"/>
      <c r="FFO1038" s="197"/>
      <c r="FFP1038" s="197"/>
      <c r="FFQ1038" s="197"/>
      <c r="FFR1038" s="197"/>
      <c r="FFS1038" s="197"/>
      <c r="FFT1038" s="197"/>
      <c r="FFU1038" s="197"/>
      <c r="FFV1038" s="197"/>
      <c r="FFW1038" s="197"/>
      <c r="FFX1038" s="197"/>
      <c r="FFY1038" s="197"/>
      <c r="FFZ1038" s="197"/>
      <c r="FGA1038" s="197"/>
      <c r="FGB1038" s="197"/>
      <c r="FGC1038" s="197"/>
      <c r="FGD1038" s="197"/>
      <c r="FGE1038" s="197"/>
      <c r="FGF1038" s="197"/>
      <c r="FGG1038" s="197"/>
      <c r="FGH1038" s="197"/>
      <c r="FGI1038" s="197"/>
      <c r="FGJ1038" s="197"/>
      <c r="FGK1038" s="197"/>
      <c r="FGL1038" s="197"/>
      <c r="FGM1038" s="197"/>
      <c r="FGN1038" s="197"/>
      <c r="FGO1038" s="197"/>
      <c r="FGP1038" s="197"/>
      <c r="FGQ1038" s="197"/>
      <c r="FGR1038" s="197"/>
      <c r="FGS1038" s="197"/>
      <c r="FGT1038" s="197"/>
      <c r="FGU1038" s="197"/>
      <c r="FGV1038" s="197"/>
      <c r="FGW1038" s="197"/>
      <c r="FGX1038" s="197"/>
      <c r="FGY1038" s="197"/>
      <c r="FGZ1038" s="197"/>
      <c r="FHA1038" s="197"/>
      <c r="FHB1038" s="197"/>
      <c r="FHC1038" s="197"/>
      <c r="FHD1038" s="197"/>
      <c r="FHE1038" s="197"/>
      <c r="FHF1038" s="197"/>
      <c r="FHG1038" s="197"/>
      <c r="FHH1038" s="197"/>
      <c r="FHI1038" s="197"/>
      <c r="FHJ1038" s="197"/>
      <c r="FHK1038" s="197"/>
      <c r="FHL1038" s="197"/>
      <c r="FHM1038" s="197"/>
      <c r="FHN1038" s="197"/>
      <c r="FHO1038" s="197"/>
      <c r="FHP1038" s="197"/>
      <c r="FHQ1038" s="197"/>
      <c r="FHR1038" s="197"/>
      <c r="FHS1038" s="197"/>
      <c r="FHT1038" s="197"/>
      <c r="FHU1038" s="197"/>
      <c r="FHV1038" s="197"/>
      <c r="FHW1038" s="197"/>
      <c r="FHX1038" s="197"/>
      <c r="FHY1038" s="197"/>
      <c r="FHZ1038" s="197"/>
      <c r="FIA1038" s="197"/>
      <c r="FIB1038" s="197"/>
      <c r="FIC1038" s="197"/>
      <c r="FID1038" s="197"/>
      <c r="FIE1038" s="197"/>
      <c r="FIF1038" s="197"/>
      <c r="FIG1038" s="197"/>
      <c r="FIH1038" s="197"/>
      <c r="FII1038" s="197"/>
      <c r="FIJ1038" s="197"/>
      <c r="FIK1038" s="197"/>
      <c r="FIL1038" s="197"/>
      <c r="FIM1038" s="197"/>
      <c r="FIN1038" s="197"/>
      <c r="FIO1038" s="197"/>
      <c r="FIP1038" s="197"/>
      <c r="FIQ1038" s="197"/>
      <c r="FIR1038" s="197"/>
      <c r="FIS1038" s="197"/>
      <c r="FIT1038" s="197"/>
      <c r="FIU1038" s="197"/>
      <c r="FIV1038" s="197"/>
      <c r="FIW1038" s="197"/>
      <c r="FIX1038" s="197"/>
      <c r="FIY1038" s="197"/>
      <c r="FIZ1038" s="197"/>
      <c r="FJA1038" s="197"/>
      <c r="FJB1038" s="197"/>
      <c r="FJC1038" s="197"/>
      <c r="FJD1038" s="197"/>
      <c r="FJE1038" s="197"/>
      <c r="FJF1038" s="197"/>
      <c r="FJG1038" s="197"/>
      <c r="FJH1038" s="197"/>
      <c r="FJI1038" s="197"/>
      <c r="FJJ1038" s="197"/>
      <c r="FJK1038" s="197"/>
      <c r="FJL1038" s="197"/>
      <c r="FJM1038" s="197"/>
      <c r="FJN1038" s="197"/>
      <c r="FJO1038" s="197"/>
      <c r="FJP1038" s="197"/>
      <c r="FJQ1038" s="197"/>
      <c r="FJR1038" s="197"/>
      <c r="FJS1038" s="197"/>
      <c r="FJT1038" s="197"/>
      <c r="FJU1038" s="197"/>
      <c r="FJV1038" s="197"/>
      <c r="FJW1038" s="197"/>
      <c r="FJX1038" s="197"/>
      <c r="FJY1038" s="197"/>
      <c r="FJZ1038" s="197"/>
      <c r="FKA1038" s="197"/>
      <c r="FKB1038" s="197"/>
      <c r="FKC1038" s="197"/>
      <c r="FKD1038" s="197"/>
      <c r="FKE1038" s="197"/>
      <c r="FKF1038" s="197"/>
      <c r="FKG1038" s="197"/>
      <c r="FKH1038" s="197"/>
      <c r="FKI1038" s="197"/>
      <c r="FKJ1038" s="197"/>
      <c r="FKK1038" s="197"/>
      <c r="FKL1038" s="197"/>
      <c r="FKM1038" s="197"/>
      <c r="FKN1038" s="197"/>
      <c r="FKO1038" s="197"/>
      <c r="FKP1038" s="197"/>
      <c r="FKQ1038" s="197"/>
      <c r="FKR1038" s="197"/>
      <c r="FKS1038" s="197"/>
      <c r="FKT1038" s="197"/>
      <c r="FKU1038" s="197"/>
      <c r="FKV1038" s="197"/>
      <c r="FKW1038" s="197"/>
      <c r="FKX1038" s="197"/>
      <c r="FKY1038" s="197"/>
      <c r="FKZ1038" s="197"/>
      <c r="FLA1038" s="197"/>
      <c r="FLB1038" s="197"/>
      <c r="FLC1038" s="197"/>
      <c r="FLD1038" s="197"/>
      <c r="FLE1038" s="197"/>
      <c r="FLF1038" s="197"/>
      <c r="FLG1038" s="197"/>
      <c r="FLH1038" s="197"/>
      <c r="FLI1038" s="197"/>
      <c r="FLJ1038" s="197"/>
      <c r="FLK1038" s="197"/>
      <c r="FLL1038" s="197"/>
      <c r="FLM1038" s="197"/>
      <c r="FLN1038" s="197"/>
      <c r="FLO1038" s="197"/>
      <c r="FLP1038" s="197"/>
      <c r="FLQ1038" s="197"/>
      <c r="FLR1038" s="197"/>
      <c r="FLS1038" s="197"/>
      <c r="FLT1038" s="197"/>
      <c r="FLU1038" s="197"/>
      <c r="FLV1038" s="197"/>
      <c r="FLW1038" s="197"/>
      <c r="FLX1038" s="197"/>
      <c r="FLY1038" s="197"/>
      <c r="FLZ1038" s="197"/>
      <c r="FMA1038" s="197"/>
      <c r="FMB1038" s="197"/>
      <c r="FMC1038" s="197"/>
      <c r="FMD1038" s="197"/>
      <c r="FME1038" s="197"/>
      <c r="FMF1038" s="197"/>
      <c r="FMG1038" s="197"/>
      <c r="FMH1038" s="197"/>
      <c r="FMI1038" s="197"/>
      <c r="FMJ1038" s="197"/>
      <c r="FMK1038" s="197"/>
      <c r="FML1038" s="197"/>
      <c r="FMM1038" s="197"/>
      <c r="FMN1038" s="197"/>
      <c r="FMO1038" s="197"/>
      <c r="FMP1038" s="197"/>
      <c r="FMQ1038" s="197"/>
      <c r="FMR1038" s="197"/>
      <c r="FMS1038" s="197"/>
      <c r="FMT1038" s="197"/>
      <c r="FMU1038" s="197"/>
      <c r="FMV1038" s="197"/>
      <c r="FMW1038" s="197"/>
      <c r="FMX1038" s="197"/>
      <c r="FMY1038" s="197"/>
      <c r="FMZ1038" s="197"/>
      <c r="FNA1038" s="197"/>
      <c r="FNB1038" s="197"/>
      <c r="FNC1038" s="197"/>
      <c r="FND1038" s="197"/>
      <c r="FNE1038" s="197"/>
      <c r="FNF1038" s="197"/>
      <c r="FNG1038" s="197"/>
      <c r="FNH1038" s="197"/>
      <c r="FNI1038" s="197"/>
      <c r="FNJ1038" s="197"/>
      <c r="FNK1038" s="197"/>
      <c r="FNL1038" s="197"/>
      <c r="FNM1038" s="197"/>
      <c r="FNN1038" s="197"/>
      <c r="FNO1038" s="197"/>
      <c r="FNP1038" s="197"/>
      <c r="FNQ1038" s="197"/>
      <c r="FNR1038" s="197"/>
      <c r="FNS1038" s="197"/>
      <c r="FNT1038" s="197"/>
      <c r="FNU1038" s="197"/>
      <c r="FNV1038" s="197"/>
      <c r="FNW1038" s="197"/>
      <c r="FNX1038" s="197"/>
      <c r="FNY1038" s="197"/>
      <c r="FNZ1038" s="197"/>
      <c r="FOA1038" s="197"/>
      <c r="FOB1038" s="197"/>
      <c r="FOC1038" s="197"/>
      <c r="FOD1038" s="197"/>
      <c r="FOE1038" s="197"/>
      <c r="FOF1038" s="197"/>
      <c r="FOG1038" s="197"/>
      <c r="FOH1038" s="197"/>
      <c r="FOI1038" s="197"/>
      <c r="FOJ1038" s="197"/>
      <c r="FOK1038" s="197"/>
      <c r="FOL1038" s="197"/>
      <c r="FOM1038" s="197"/>
      <c r="FON1038" s="197"/>
      <c r="FOO1038" s="197"/>
      <c r="FOP1038" s="197"/>
      <c r="FOQ1038" s="197"/>
      <c r="FOR1038" s="197"/>
      <c r="FOS1038" s="197"/>
      <c r="FOT1038" s="197"/>
      <c r="FOU1038" s="197"/>
      <c r="FOV1038" s="197"/>
      <c r="FOW1038" s="197"/>
      <c r="FOX1038" s="197"/>
      <c r="FOY1038" s="197"/>
      <c r="FOZ1038" s="197"/>
      <c r="FPA1038" s="197"/>
      <c r="FPB1038" s="197"/>
      <c r="FPC1038" s="197"/>
      <c r="FPD1038" s="197"/>
      <c r="FPE1038" s="197"/>
      <c r="FPF1038" s="197"/>
      <c r="FPG1038" s="197"/>
      <c r="FPH1038" s="197"/>
      <c r="FPI1038" s="197"/>
      <c r="FPJ1038" s="197"/>
      <c r="FPK1038" s="197"/>
      <c r="FPL1038" s="197"/>
      <c r="FPM1038" s="197"/>
      <c r="FPN1038" s="197"/>
      <c r="FPO1038" s="197"/>
      <c r="FPP1038" s="197"/>
      <c r="FPQ1038" s="197"/>
      <c r="FPR1038" s="197"/>
      <c r="FPS1038" s="197"/>
      <c r="FPT1038" s="197"/>
      <c r="FPU1038" s="197"/>
      <c r="FPV1038" s="197"/>
      <c r="FPW1038" s="197"/>
      <c r="FPX1038" s="197"/>
      <c r="FPY1038" s="197"/>
      <c r="FPZ1038" s="197"/>
      <c r="FQA1038" s="197"/>
      <c r="FQB1038" s="197"/>
      <c r="FQC1038" s="197"/>
      <c r="FQD1038" s="197"/>
      <c r="FQE1038" s="197"/>
      <c r="FQF1038" s="197"/>
      <c r="FQG1038" s="197"/>
      <c r="FQH1038" s="197"/>
      <c r="FQI1038" s="197"/>
      <c r="FQJ1038" s="197"/>
      <c r="FQK1038" s="197"/>
      <c r="FQL1038" s="197"/>
      <c r="FQM1038" s="197"/>
      <c r="FQN1038" s="197"/>
      <c r="FQO1038" s="197"/>
      <c r="FQP1038" s="197"/>
      <c r="FQQ1038" s="197"/>
      <c r="FQR1038" s="197"/>
      <c r="FQS1038" s="197"/>
      <c r="FQT1038" s="197"/>
      <c r="FQU1038" s="197"/>
      <c r="FQV1038" s="197"/>
      <c r="FQW1038" s="197"/>
      <c r="FQX1038" s="197"/>
      <c r="FQY1038" s="197"/>
      <c r="FQZ1038" s="197"/>
      <c r="FRA1038" s="197"/>
      <c r="FRB1038" s="197"/>
      <c r="FRC1038" s="197"/>
      <c r="FRD1038" s="197"/>
      <c r="FRE1038" s="197"/>
      <c r="FRF1038" s="197"/>
      <c r="FRG1038" s="197"/>
      <c r="FRH1038" s="197"/>
      <c r="FRI1038" s="197"/>
      <c r="FRJ1038" s="197"/>
      <c r="FRK1038" s="197"/>
      <c r="FRL1038" s="197"/>
      <c r="FRM1038" s="197"/>
      <c r="FRN1038" s="197"/>
      <c r="FRO1038" s="197"/>
      <c r="FRP1038" s="197"/>
      <c r="FRQ1038" s="197"/>
      <c r="FRR1038" s="197"/>
      <c r="FRS1038" s="197"/>
      <c r="FRT1038" s="197"/>
      <c r="FRU1038" s="197"/>
      <c r="FRV1038" s="197"/>
      <c r="FRW1038" s="197"/>
      <c r="FRX1038" s="197"/>
      <c r="FRY1038" s="197"/>
      <c r="FRZ1038" s="197"/>
      <c r="FSA1038" s="197"/>
      <c r="FSB1038" s="197"/>
      <c r="FSC1038" s="197"/>
      <c r="FSD1038" s="197"/>
      <c r="FSE1038" s="197"/>
      <c r="FSF1038" s="197"/>
      <c r="FSG1038" s="197"/>
      <c r="FSH1038" s="197"/>
      <c r="FSI1038" s="197"/>
      <c r="FSJ1038" s="197"/>
      <c r="FSK1038" s="197"/>
      <c r="FSL1038" s="197"/>
      <c r="FSM1038" s="197"/>
      <c r="FSN1038" s="197"/>
      <c r="FSO1038" s="197"/>
      <c r="FSP1038" s="197"/>
      <c r="FSQ1038" s="197"/>
      <c r="FSR1038" s="197"/>
      <c r="FSS1038" s="197"/>
      <c r="FST1038" s="197"/>
      <c r="FSU1038" s="197"/>
      <c r="FSV1038" s="197"/>
      <c r="FSW1038" s="197"/>
      <c r="FSX1038" s="197"/>
      <c r="FSY1038" s="197"/>
      <c r="FSZ1038" s="197"/>
      <c r="FTA1038" s="197"/>
      <c r="FTB1038" s="197"/>
      <c r="FTC1038" s="197"/>
      <c r="FTD1038" s="197"/>
      <c r="FTE1038" s="197"/>
      <c r="FTF1038" s="197"/>
      <c r="FTG1038" s="197"/>
      <c r="FTH1038" s="197"/>
      <c r="FTI1038" s="197"/>
      <c r="FTJ1038" s="197"/>
      <c r="FTK1038" s="197"/>
      <c r="FTL1038" s="197"/>
      <c r="FTM1038" s="197"/>
      <c r="FTN1038" s="197"/>
      <c r="FTO1038" s="197"/>
      <c r="FTP1038" s="197"/>
      <c r="FTQ1038" s="197"/>
      <c r="FTR1038" s="197"/>
      <c r="FTS1038" s="197"/>
      <c r="FTT1038" s="197"/>
      <c r="FTU1038" s="197"/>
      <c r="FTV1038" s="197"/>
      <c r="FTW1038" s="197"/>
      <c r="FTX1038" s="197"/>
      <c r="FTY1038" s="197"/>
      <c r="FTZ1038" s="197"/>
      <c r="FUA1038" s="197"/>
      <c r="FUB1038" s="197"/>
      <c r="FUC1038" s="197"/>
      <c r="FUD1038" s="197"/>
      <c r="FUE1038" s="197"/>
      <c r="FUF1038" s="197"/>
      <c r="FUG1038" s="197"/>
      <c r="FUH1038" s="197"/>
      <c r="FUI1038" s="197"/>
      <c r="FUJ1038" s="197"/>
      <c r="FUK1038" s="197"/>
      <c r="FUL1038" s="197"/>
      <c r="FUM1038" s="197"/>
      <c r="FUN1038" s="197"/>
      <c r="FUO1038" s="197"/>
      <c r="FUP1038" s="197"/>
      <c r="FUQ1038" s="197"/>
      <c r="FUR1038" s="197"/>
      <c r="FUS1038" s="197"/>
      <c r="FUT1038" s="197"/>
      <c r="FUU1038" s="197"/>
      <c r="FUV1038" s="197"/>
      <c r="FUW1038" s="197"/>
      <c r="FUX1038" s="197"/>
      <c r="FUY1038" s="197"/>
      <c r="FUZ1038" s="197"/>
      <c r="FVA1038" s="197"/>
      <c r="FVB1038" s="197"/>
      <c r="FVC1038" s="197"/>
      <c r="FVD1038" s="197"/>
      <c r="FVE1038" s="197"/>
      <c r="FVF1038" s="197"/>
      <c r="FVG1038" s="197"/>
      <c r="FVH1038" s="197"/>
      <c r="FVI1038" s="197"/>
      <c r="FVJ1038" s="197"/>
      <c r="FVK1038" s="197"/>
      <c r="FVL1038" s="197"/>
      <c r="FVM1038" s="197"/>
      <c r="FVN1038" s="197"/>
      <c r="FVO1038" s="197"/>
      <c r="FVP1038" s="197"/>
      <c r="FVQ1038" s="197"/>
      <c r="FVR1038" s="197"/>
      <c r="FVS1038" s="197"/>
      <c r="FVT1038" s="197"/>
      <c r="FVU1038" s="197"/>
      <c r="FVV1038" s="197"/>
      <c r="FVW1038" s="197"/>
      <c r="FVX1038" s="197"/>
      <c r="FVY1038" s="197"/>
      <c r="FVZ1038" s="197"/>
      <c r="FWA1038" s="197"/>
      <c r="FWB1038" s="197"/>
      <c r="FWC1038" s="197"/>
      <c r="FWD1038" s="197"/>
      <c r="FWE1038" s="197"/>
      <c r="FWF1038" s="197"/>
      <c r="FWG1038" s="197"/>
      <c r="FWH1038" s="197"/>
      <c r="FWI1038" s="197"/>
      <c r="FWJ1038" s="197"/>
      <c r="FWK1038" s="197"/>
      <c r="FWL1038" s="197"/>
      <c r="FWM1038" s="197"/>
      <c r="FWN1038" s="197"/>
      <c r="FWO1038" s="197"/>
      <c r="FWP1038" s="197"/>
      <c r="FWQ1038" s="197"/>
      <c r="FWR1038" s="197"/>
      <c r="FWS1038" s="197"/>
      <c r="FWT1038" s="197"/>
      <c r="FWU1038" s="197"/>
      <c r="FWV1038" s="197"/>
      <c r="FWW1038" s="197"/>
      <c r="FWX1038" s="197"/>
      <c r="FWY1038" s="197"/>
      <c r="FWZ1038" s="197"/>
      <c r="FXA1038" s="197"/>
      <c r="FXB1038" s="197"/>
      <c r="FXC1038" s="197"/>
      <c r="FXD1038" s="197"/>
      <c r="FXE1038" s="197"/>
      <c r="FXF1038" s="197"/>
      <c r="FXG1038" s="197"/>
      <c r="FXH1038" s="197"/>
      <c r="FXI1038" s="197"/>
      <c r="FXJ1038" s="197"/>
      <c r="FXK1038" s="197"/>
      <c r="FXL1038" s="197"/>
      <c r="FXM1038" s="197"/>
      <c r="FXN1038" s="197"/>
      <c r="FXO1038" s="197"/>
      <c r="FXP1038" s="197"/>
      <c r="FXQ1038" s="197"/>
      <c r="FXR1038" s="197"/>
      <c r="FXS1038" s="197"/>
      <c r="FXT1038" s="197"/>
      <c r="FXU1038" s="197"/>
      <c r="FXV1038" s="197"/>
      <c r="FXW1038" s="197"/>
      <c r="FXX1038" s="197"/>
      <c r="FXY1038" s="197"/>
      <c r="FXZ1038" s="197"/>
      <c r="FYA1038" s="197"/>
      <c r="FYB1038" s="197"/>
      <c r="FYC1038" s="197"/>
      <c r="FYD1038" s="197"/>
      <c r="FYE1038" s="197"/>
      <c r="FYF1038" s="197"/>
      <c r="FYG1038" s="197"/>
      <c r="FYH1038" s="197"/>
      <c r="FYI1038" s="197"/>
      <c r="FYJ1038" s="197"/>
      <c r="FYK1038" s="197"/>
      <c r="FYL1038" s="197"/>
      <c r="FYM1038" s="197"/>
      <c r="FYN1038" s="197"/>
      <c r="FYO1038" s="197"/>
      <c r="FYP1038" s="197"/>
      <c r="FYQ1038" s="197"/>
      <c r="FYR1038" s="197"/>
      <c r="FYS1038" s="197"/>
      <c r="FYT1038" s="197"/>
      <c r="FYU1038" s="197"/>
      <c r="FYV1038" s="197"/>
      <c r="FYW1038" s="197"/>
      <c r="FYX1038" s="197"/>
      <c r="FYY1038" s="197"/>
      <c r="FYZ1038" s="197"/>
      <c r="FZA1038" s="197"/>
      <c r="FZB1038" s="197"/>
      <c r="FZC1038" s="197"/>
      <c r="FZD1038" s="197"/>
      <c r="FZE1038" s="197"/>
      <c r="FZF1038" s="197"/>
      <c r="FZG1038" s="197"/>
      <c r="FZH1038" s="197"/>
      <c r="FZI1038" s="197"/>
      <c r="FZJ1038" s="197"/>
      <c r="FZK1038" s="197"/>
      <c r="FZL1038" s="197"/>
      <c r="FZM1038" s="197"/>
      <c r="FZN1038" s="197"/>
      <c r="FZO1038" s="197"/>
      <c r="FZP1038" s="197"/>
      <c r="FZQ1038" s="197"/>
      <c r="FZR1038" s="197"/>
      <c r="FZS1038" s="197"/>
      <c r="FZT1038" s="197"/>
      <c r="FZU1038" s="197"/>
      <c r="FZV1038" s="197"/>
      <c r="FZW1038" s="197"/>
      <c r="FZX1038" s="197"/>
      <c r="FZY1038" s="197"/>
      <c r="FZZ1038" s="197"/>
      <c r="GAA1038" s="197"/>
      <c r="GAB1038" s="197"/>
      <c r="GAC1038" s="197"/>
      <c r="GAD1038" s="197"/>
      <c r="GAE1038" s="197"/>
      <c r="GAF1038" s="197"/>
      <c r="GAG1038" s="197"/>
      <c r="GAH1038" s="197"/>
      <c r="GAI1038" s="197"/>
      <c r="GAJ1038" s="197"/>
      <c r="GAK1038" s="197"/>
      <c r="GAL1038" s="197"/>
      <c r="GAM1038" s="197"/>
      <c r="GAN1038" s="197"/>
      <c r="GAO1038" s="197"/>
      <c r="GAP1038" s="197"/>
      <c r="GAQ1038" s="197"/>
      <c r="GAR1038" s="197"/>
      <c r="GAS1038" s="197"/>
      <c r="GAT1038" s="197"/>
      <c r="GAU1038" s="197"/>
      <c r="GAV1038" s="197"/>
      <c r="GAW1038" s="197"/>
      <c r="GAX1038" s="197"/>
      <c r="GAY1038" s="197"/>
      <c r="GAZ1038" s="197"/>
      <c r="GBA1038" s="197"/>
      <c r="GBB1038" s="197"/>
      <c r="GBC1038" s="197"/>
      <c r="GBD1038" s="197"/>
      <c r="GBE1038" s="197"/>
      <c r="GBF1038" s="197"/>
      <c r="GBG1038" s="197"/>
      <c r="GBH1038" s="197"/>
      <c r="GBI1038" s="197"/>
      <c r="GBJ1038" s="197"/>
      <c r="GBK1038" s="197"/>
      <c r="GBL1038" s="197"/>
      <c r="GBM1038" s="197"/>
      <c r="GBN1038" s="197"/>
      <c r="GBO1038" s="197"/>
      <c r="GBP1038" s="197"/>
      <c r="GBQ1038" s="197"/>
      <c r="GBR1038" s="197"/>
      <c r="GBS1038" s="197"/>
      <c r="GBT1038" s="197"/>
      <c r="GBU1038" s="197"/>
      <c r="GBV1038" s="197"/>
      <c r="GBW1038" s="197"/>
      <c r="GBX1038" s="197"/>
      <c r="GBY1038" s="197"/>
      <c r="GBZ1038" s="197"/>
      <c r="GCA1038" s="197"/>
      <c r="GCB1038" s="197"/>
      <c r="GCC1038" s="197"/>
      <c r="GCD1038" s="197"/>
      <c r="GCE1038" s="197"/>
      <c r="GCF1038" s="197"/>
      <c r="GCG1038" s="197"/>
      <c r="GCH1038" s="197"/>
      <c r="GCI1038" s="197"/>
      <c r="GCJ1038" s="197"/>
      <c r="GCK1038" s="197"/>
      <c r="GCL1038" s="197"/>
      <c r="GCM1038" s="197"/>
      <c r="GCN1038" s="197"/>
      <c r="GCO1038" s="197"/>
      <c r="GCP1038" s="197"/>
      <c r="GCQ1038" s="197"/>
      <c r="GCR1038" s="197"/>
      <c r="GCS1038" s="197"/>
      <c r="GCT1038" s="197"/>
      <c r="GCU1038" s="197"/>
      <c r="GCV1038" s="197"/>
      <c r="GCW1038" s="197"/>
      <c r="GCX1038" s="197"/>
      <c r="GCY1038" s="197"/>
      <c r="GCZ1038" s="197"/>
      <c r="GDA1038" s="197"/>
      <c r="GDB1038" s="197"/>
      <c r="GDC1038" s="197"/>
      <c r="GDD1038" s="197"/>
      <c r="GDE1038" s="197"/>
      <c r="GDF1038" s="197"/>
      <c r="GDG1038" s="197"/>
      <c r="GDH1038" s="197"/>
      <c r="GDI1038" s="197"/>
      <c r="GDJ1038" s="197"/>
      <c r="GDK1038" s="197"/>
      <c r="GDL1038" s="197"/>
      <c r="GDM1038" s="197"/>
      <c r="GDN1038" s="197"/>
      <c r="GDO1038" s="197"/>
      <c r="GDP1038" s="197"/>
      <c r="GDQ1038" s="197"/>
      <c r="GDR1038" s="197"/>
      <c r="GDS1038" s="197"/>
      <c r="GDT1038" s="197"/>
      <c r="GDU1038" s="197"/>
      <c r="GDV1038" s="197"/>
      <c r="GDW1038" s="197"/>
      <c r="GDX1038" s="197"/>
      <c r="GDY1038" s="197"/>
      <c r="GDZ1038" s="197"/>
      <c r="GEA1038" s="197"/>
      <c r="GEB1038" s="197"/>
      <c r="GEC1038" s="197"/>
      <c r="GED1038" s="197"/>
      <c r="GEE1038" s="197"/>
      <c r="GEF1038" s="197"/>
      <c r="GEG1038" s="197"/>
      <c r="GEH1038" s="197"/>
      <c r="GEI1038" s="197"/>
      <c r="GEJ1038" s="197"/>
      <c r="GEK1038" s="197"/>
      <c r="GEL1038" s="197"/>
      <c r="GEM1038" s="197"/>
      <c r="GEN1038" s="197"/>
      <c r="GEO1038" s="197"/>
      <c r="GEP1038" s="197"/>
      <c r="GEQ1038" s="197"/>
      <c r="GER1038" s="197"/>
      <c r="GES1038" s="197"/>
      <c r="GET1038" s="197"/>
      <c r="GEU1038" s="197"/>
      <c r="GEV1038" s="197"/>
      <c r="GEW1038" s="197"/>
      <c r="GEX1038" s="197"/>
      <c r="GEY1038" s="197"/>
      <c r="GEZ1038" s="197"/>
      <c r="GFA1038" s="197"/>
      <c r="GFB1038" s="197"/>
      <c r="GFC1038" s="197"/>
      <c r="GFD1038" s="197"/>
      <c r="GFE1038" s="197"/>
      <c r="GFF1038" s="197"/>
      <c r="GFG1038" s="197"/>
      <c r="GFH1038" s="197"/>
      <c r="GFI1038" s="197"/>
      <c r="GFJ1038" s="197"/>
      <c r="GFK1038" s="197"/>
      <c r="GFL1038" s="197"/>
      <c r="GFM1038" s="197"/>
      <c r="GFN1038" s="197"/>
      <c r="GFO1038" s="197"/>
      <c r="GFP1038" s="197"/>
      <c r="GFQ1038" s="197"/>
      <c r="GFR1038" s="197"/>
      <c r="GFS1038" s="197"/>
      <c r="GFT1038" s="197"/>
      <c r="GFU1038" s="197"/>
      <c r="GFV1038" s="197"/>
      <c r="GFW1038" s="197"/>
      <c r="GFX1038" s="197"/>
      <c r="GFY1038" s="197"/>
      <c r="GFZ1038" s="197"/>
      <c r="GGA1038" s="197"/>
      <c r="GGB1038" s="197"/>
      <c r="GGC1038" s="197"/>
      <c r="GGD1038" s="197"/>
      <c r="GGE1038" s="197"/>
      <c r="GGF1038" s="197"/>
      <c r="GGG1038" s="197"/>
      <c r="GGH1038" s="197"/>
      <c r="GGI1038" s="197"/>
      <c r="GGJ1038" s="197"/>
      <c r="GGK1038" s="197"/>
      <c r="GGL1038" s="197"/>
      <c r="GGM1038" s="197"/>
      <c r="GGN1038" s="197"/>
      <c r="GGO1038" s="197"/>
      <c r="GGP1038" s="197"/>
      <c r="GGQ1038" s="197"/>
      <c r="GGR1038" s="197"/>
      <c r="GGS1038" s="197"/>
      <c r="GGT1038" s="197"/>
      <c r="GGU1038" s="197"/>
      <c r="GGV1038" s="197"/>
      <c r="GGW1038" s="197"/>
      <c r="GGX1038" s="197"/>
      <c r="GGY1038" s="197"/>
      <c r="GGZ1038" s="197"/>
      <c r="GHA1038" s="197"/>
      <c r="GHB1038" s="197"/>
      <c r="GHC1038" s="197"/>
      <c r="GHD1038" s="197"/>
      <c r="GHE1038" s="197"/>
      <c r="GHF1038" s="197"/>
      <c r="GHG1038" s="197"/>
      <c r="GHH1038" s="197"/>
      <c r="GHI1038" s="197"/>
      <c r="GHJ1038" s="197"/>
      <c r="GHK1038" s="197"/>
      <c r="GHL1038" s="197"/>
      <c r="GHM1038" s="197"/>
      <c r="GHN1038" s="197"/>
      <c r="GHO1038" s="197"/>
      <c r="GHP1038" s="197"/>
      <c r="GHQ1038" s="197"/>
      <c r="GHR1038" s="197"/>
      <c r="GHS1038" s="197"/>
      <c r="GHT1038" s="197"/>
      <c r="GHU1038" s="197"/>
      <c r="GHV1038" s="197"/>
      <c r="GHW1038" s="197"/>
      <c r="GHX1038" s="197"/>
      <c r="GHY1038" s="197"/>
      <c r="GHZ1038" s="197"/>
      <c r="GIA1038" s="197"/>
      <c r="GIB1038" s="197"/>
      <c r="GIC1038" s="197"/>
      <c r="GID1038" s="197"/>
      <c r="GIE1038" s="197"/>
      <c r="GIF1038" s="197"/>
      <c r="GIG1038" s="197"/>
      <c r="GIH1038" s="197"/>
      <c r="GII1038" s="197"/>
      <c r="GIJ1038" s="197"/>
      <c r="GIK1038" s="197"/>
      <c r="GIL1038" s="197"/>
      <c r="GIM1038" s="197"/>
      <c r="GIN1038" s="197"/>
      <c r="GIO1038" s="197"/>
      <c r="GIP1038" s="197"/>
      <c r="GIQ1038" s="197"/>
      <c r="GIR1038" s="197"/>
      <c r="GIS1038" s="197"/>
      <c r="GIT1038" s="197"/>
      <c r="GIU1038" s="197"/>
      <c r="GIV1038" s="197"/>
      <c r="GIW1038" s="197"/>
      <c r="GIX1038" s="197"/>
      <c r="GIY1038" s="197"/>
      <c r="GIZ1038" s="197"/>
      <c r="GJA1038" s="197"/>
      <c r="GJB1038" s="197"/>
      <c r="GJC1038" s="197"/>
      <c r="GJD1038" s="197"/>
      <c r="GJE1038" s="197"/>
      <c r="GJF1038" s="197"/>
      <c r="GJG1038" s="197"/>
      <c r="GJH1038" s="197"/>
      <c r="GJI1038" s="197"/>
      <c r="GJJ1038" s="197"/>
      <c r="GJK1038" s="197"/>
      <c r="GJL1038" s="197"/>
      <c r="GJM1038" s="197"/>
      <c r="GJN1038" s="197"/>
      <c r="GJO1038" s="197"/>
      <c r="GJP1038" s="197"/>
      <c r="GJQ1038" s="197"/>
      <c r="GJR1038" s="197"/>
      <c r="GJS1038" s="197"/>
      <c r="GJT1038" s="197"/>
      <c r="GJU1038" s="197"/>
      <c r="GJV1038" s="197"/>
      <c r="GJW1038" s="197"/>
      <c r="GJX1038" s="197"/>
      <c r="GJY1038" s="197"/>
      <c r="GJZ1038" s="197"/>
      <c r="GKA1038" s="197"/>
      <c r="GKB1038" s="197"/>
      <c r="GKC1038" s="197"/>
      <c r="GKD1038" s="197"/>
      <c r="GKE1038" s="197"/>
      <c r="GKF1038" s="197"/>
      <c r="GKG1038" s="197"/>
      <c r="GKH1038" s="197"/>
      <c r="GKI1038" s="197"/>
      <c r="GKJ1038" s="197"/>
      <c r="GKK1038" s="197"/>
      <c r="GKL1038" s="197"/>
      <c r="GKM1038" s="197"/>
      <c r="GKN1038" s="197"/>
      <c r="GKO1038" s="197"/>
      <c r="GKP1038" s="197"/>
      <c r="GKQ1038" s="197"/>
      <c r="GKR1038" s="197"/>
      <c r="GKS1038" s="197"/>
      <c r="GKT1038" s="197"/>
      <c r="GKU1038" s="197"/>
      <c r="GKV1038" s="197"/>
      <c r="GKW1038" s="197"/>
      <c r="GKX1038" s="197"/>
      <c r="GKY1038" s="197"/>
      <c r="GKZ1038" s="197"/>
      <c r="GLA1038" s="197"/>
      <c r="GLB1038" s="197"/>
      <c r="GLC1038" s="197"/>
      <c r="GLD1038" s="197"/>
      <c r="GLE1038" s="197"/>
      <c r="GLF1038" s="197"/>
      <c r="GLG1038" s="197"/>
      <c r="GLH1038" s="197"/>
      <c r="GLI1038" s="197"/>
      <c r="GLJ1038" s="197"/>
      <c r="GLK1038" s="197"/>
      <c r="GLL1038" s="197"/>
      <c r="GLM1038" s="197"/>
      <c r="GLN1038" s="197"/>
      <c r="GLO1038" s="197"/>
      <c r="GLP1038" s="197"/>
      <c r="GLQ1038" s="197"/>
      <c r="GLR1038" s="197"/>
      <c r="GLS1038" s="197"/>
      <c r="GLT1038" s="197"/>
      <c r="GLU1038" s="197"/>
      <c r="GLV1038" s="197"/>
      <c r="GLW1038" s="197"/>
      <c r="GLX1038" s="197"/>
      <c r="GLY1038" s="197"/>
      <c r="GLZ1038" s="197"/>
      <c r="GMA1038" s="197"/>
      <c r="GMB1038" s="197"/>
      <c r="GMC1038" s="197"/>
      <c r="GMD1038" s="197"/>
      <c r="GME1038" s="197"/>
      <c r="GMF1038" s="197"/>
      <c r="GMG1038" s="197"/>
      <c r="GMH1038" s="197"/>
      <c r="GMI1038" s="197"/>
      <c r="GMJ1038" s="197"/>
      <c r="GMK1038" s="197"/>
      <c r="GML1038" s="197"/>
      <c r="GMM1038" s="197"/>
      <c r="GMN1038" s="197"/>
      <c r="GMO1038" s="197"/>
      <c r="GMP1038" s="197"/>
      <c r="GMQ1038" s="197"/>
      <c r="GMR1038" s="197"/>
      <c r="GMS1038" s="197"/>
      <c r="GMT1038" s="197"/>
      <c r="GMU1038" s="197"/>
      <c r="GMV1038" s="197"/>
      <c r="GMW1038" s="197"/>
      <c r="GMX1038" s="197"/>
      <c r="GMY1038" s="197"/>
      <c r="GMZ1038" s="197"/>
      <c r="GNA1038" s="197"/>
      <c r="GNB1038" s="197"/>
      <c r="GNC1038" s="197"/>
      <c r="GND1038" s="197"/>
      <c r="GNE1038" s="197"/>
      <c r="GNF1038" s="197"/>
      <c r="GNG1038" s="197"/>
      <c r="GNH1038" s="197"/>
      <c r="GNI1038" s="197"/>
      <c r="GNJ1038" s="197"/>
      <c r="GNK1038" s="197"/>
      <c r="GNL1038" s="197"/>
      <c r="GNM1038" s="197"/>
      <c r="GNN1038" s="197"/>
      <c r="GNO1038" s="197"/>
      <c r="GNP1038" s="197"/>
      <c r="GNQ1038" s="197"/>
      <c r="GNR1038" s="197"/>
      <c r="GNS1038" s="197"/>
      <c r="GNT1038" s="197"/>
      <c r="GNU1038" s="197"/>
      <c r="GNV1038" s="197"/>
      <c r="GNW1038" s="197"/>
      <c r="GNX1038" s="197"/>
      <c r="GNY1038" s="197"/>
      <c r="GNZ1038" s="197"/>
      <c r="GOA1038" s="197"/>
      <c r="GOB1038" s="197"/>
      <c r="GOC1038" s="197"/>
      <c r="GOD1038" s="197"/>
      <c r="GOE1038" s="197"/>
      <c r="GOF1038" s="197"/>
      <c r="GOG1038" s="197"/>
      <c r="GOH1038" s="197"/>
      <c r="GOI1038" s="197"/>
      <c r="GOJ1038" s="197"/>
      <c r="GOK1038" s="197"/>
      <c r="GOL1038" s="197"/>
      <c r="GOM1038" s="197"/>
      <c r="GON1038" s="197"/>
      <c r="GOO1038" s="197"/>
      <c r="GOP1038" s="197"/>
      <c r="GOQ1038" s="197"/>
      <c r="GOR1038" s="197"/>
      <c r="GOS1038" s="197"/>
      <c r="GOT1038" s="197"/>
      <c r="GOU1038" s="197"/>
      <c r="GOV1038" s="197"/>
      <c r="GOW1038" s="197"/>
      <c r="GOX1038" s="197"/>
      <c r="GOY1038" s="197"/>
      <c r="GOZ1038" s="197"/>
      <c r="GPA1038" s="197"/>
      <c r="GPB1038" s="197"/>
      <c r="GPC1038" s="197"/>
      <c r="GPD1038" s="197"/>
      <c r="GPE1038" s="197"/>
      <c r="GPF1038" s="197"/>
      <c r="GPG1038" s="197"/>
      <c r="GPH1038" s="197"/>
      <c r="GPI1038" s="197"/>
      <c r="GPJ1038" s="197"/>
      <c r="GPK1038" s="197"/>
      <c r="GPL1038" s="197"/>
      <c r="GPM1038" s="197"/>
      <c r="GPN1038" s="197"/>
      <c r="GPO1038" s="197"/>
      <c r="GPP1038" s="197"/>
      <c r="GPQ1038" s="197"/>
      <c r="GPR1038" s="197"/>
      <c r="GPS1038" s="197"/>
      <c r="GPT1038" s="197"/>
      <c r="GPU1038" s="197"/>
      <c r="GPV1038" s="197"/>
      <c r="GPW1038" s="197"/>
      <c r="GPX1038" s="197"/>
      <c r="GPY1038" s="197"/>
      <c r="GPZ1038" s="197"/>
      <c r="GQA1038" s="197"/>
      <c r="GQB1038" s="197"/>
      <c r="GQC1038" s="197"/>
      <c r="GQD1038" s="197"/>
      <c r="GQE1038" s="197"/>
      <c r="GQF1038" s="197"/>
      <c r="GQG1038" s="197"/>
      <c r="GQH1038" s="197"/>
      <c r="GQI1038" s="197"/>
      <c r="GQJ1038" s="197"/>
      <c r="GQK1038" s="197"/>
      <c r="GQL1038" s="197"/>
      <c r="GQM1038" s="197"/>
      <c r="GQN1038" s="197"/>
      <c r="GQO1038" s="197"/>
      <c r="GQP1038" s="197"/>
      <c r="GQQ1038" s="197"/>
      <c r="GQR1038" s="197"/>
      <c r="GQS1038" s="197"/>
      <c r="GQT1038" s="197"/>
      <c r="GQU1038" s="197"/>
      <c r="GQV1038" s="197"/>
      <c r="GQW1038" s="197"/>
      <c r="GQX1038" s="197"/>
      <c r="GQY1038" s="197"/>
      <c r="GQZ1038" s="197"/>
      <c r="GRA1038" s="197"/>
      <c r="GRB1038" s="197"/>
      <c r="GRC1038" s="197"/>
      <c r="GRD1038" s="197"/>
      <c r="GRE1038" s="197"/>
      <c r="GRF1038" s="197"/>
      <c r="GRG1038" s="197"/>
      <c r="GRH1038" s="197"/>
      <c r="GRI1038" s="197"/>
      <c r="GRJ1038" s="197"/>
      <c r="GRK1038" s="197"/>
      <c r="GRL1038" s="197"/>
      <c r="GRM1038" s="197"/>
      <c r="GRN1038" s="197"/>
      <c r="GRO1038" s="197"/>
      <c r="GRP1038" s="197"/>
      <c r="GRQ1038" s="197"/>
      <c r="GRR1038" s="197"/>
      <c r="GRS1038" s="197"/>
      <c r="GRT1038" s="197"/>
      <c r="GRU1038" s="197"/>
      <c r="GRV1038" s="197"/>
      <c r="GRW1038" s="197"/>
      <c r="GRX1038" s="197"/>
      <c r="GRY1038" s="197"/>
      <c r="GRZ1038" s="197"/>
      <c r="GSA1038" s="197"/>
      <c r="GSB1038" s="197"/>
      <c r="GSC1038" s="197"/>
      <c r="GSD1038" s="197"/>
      <c r="GSE1038" s="197"/>
      <c r="GSF1038" s="197"/>
      <c r="GSG1038" s="197"/>
      <c r="GSH1038" s="197"/>
      <c r="GSI1038" s="197"/>
      <c r="GSJ1038" s="197"/>
      <c r="GSK1038" s="197"/>
      <c r="GSL1038" s="197"/>
      <c r="GSM1038" s="197"/>
      <c r="GSN1038" s="197"/>
      <c r="GSO1038" s="197"/>
      <c r="GSP1038" s="197"/>
      <c r="GSQ1038" s="197"/>
      <c r="GSR1038" s="197"/>
      <c r="GSS1038" s="197"/>
      <c r="GST1038" s="197"/>
      <c r="GSU1038" s="197"/>
      <c r="GSV1038" s="197"/>
      <c r="GSW1038" s="197"/>
      <c r="GSX1038" s="197"/>
      <c r="GSY1038" s="197"/>
      <c r="GSZ1038" s="197"/>
      <c r="GTA1038" s="197"/>
      <c r="GTB1038" s="197"/>
      <c r="GTC1038" s="197"/>
      <c r="GTD1038" s="197"/>
      <c r="GTE1038" s="197"/>
      <c r="GTF1038" s="197"/>
      <c r="GTG1038" s="197"/>
      <c r="GTH1038" s="197"/>
      <c r="GTI1038" s="197"/>
      <c r="GTJ1038" s="197"/>
      <c r="GTK1038" s="197"/>
      <c r="GTL1038" s="197"/>
      <c r="GTM1038" s="197"/>
      <c r="GTN1038" s="197"/>
      <c r="GTO1038" s="197"/>
      <c r="GTP1038" s="197"/>
      <c r="GTQ1038" s="197"/>
      <c r="GTR1038" s="197"/>
      <c r="GTS1038" s="197"/>
      <c r="GTT1038" s="197"/>
      <c r="GTU1038" s="197"/>
      <c r="GTV1038" s="197"/>
      <c r="GTW1038" s="197"/>
      <c r="GTX1038" s="197"/>
      <c r="GTY1038" s="197"/>
      <c r="GTZ1038" s="197"/>
      <c r="GUA1038" s="197"/>
      <c r="GUB1038" s="197"/>
      <c r="GUC1038" s="197"/>
      <c r="GUD1038" s="197"/>
      <c r="GUE1038" s="197"/>
      <c r="GUF1038" s="197"/>
      <c r="GUG1038" s="197"/>
      <c r="GUH1038" s="197"/>
      <c r="GUI1038" s="197"/>
      <c r="GUJ1038" s="197"/>
      <c r="GUK1038" s="197"/>
      <c r="GUL1038" s="197"/>
      <c r="GUM1038" s="197"/>
      <c r="GUN1038" s="197"/>
      <c r="GUO1038" s="197"/>
      <c r="GUP1038" s="197"/>
      <c r="GUQ1038" s="197"/>
      <c r="GUR1038" s="197"/>
      <c r="GUS1038" s="197"/>
      <c r="GUT1038" s="197"/>
      <c r="GUU1038" s="197"/>
      <c r="GUV1038" s="197"/>
      <c r="GUW1038" s="197"/>
      <c r="GUX1038" s="197"/>
      <c r="GUY1038" s="197"/>
      <c r="GUZ1038" s="197"/>
      <c r="GVA1038" s="197"/>
      <c r="GVB1038" s="197"/>
      <c r="GVC1038" s="197"/>
      <c r="GVD1038" s="197"/>
      <c r="GVE1038" s="197"/>
      <c r="GVF1038" s="197"/>
      <c r="GVG1038" s="197"/>
      <c r="GVH1038" s="197"/>
      <c r="GVI1038" s="197"/>
      <c r="GVJ1038" s="197"/>
      <c r="GVK1038" s="197"/>
      <c r="GVL1038" s="197"/>
      <c r="GVM1038" s="197"/>
      <c r="GVN1038" s="197"/>
      <c r="GVO1038" s="197"/>
      <c r="GVP1038" s="197"/>
      <c r="GVQ1038" s="197"/>
      <c r="GVR1038" s="197"/>
      <c r="GVS1038" s="197"/>
      <c r="GVT1038" s="197"/>
      <c r="GVU1038" s="197"/>
      <c r="GVV1038" s="197"/>
      <c r="GVW1038" s="197"/>
      <c r="GVX1038" s="197"/>
      <c r="GVY1038" s="197"/>
      <c r="GVZ1038" s="197"/>
      <c r="GWA1038" s="197"/>
      <c r="GWB1038" s="197"/>
      <c r="GWC1038" s="197"/>
      <c r="GWD1038" s="197"/>
      <c r="GWE1038" s="197"/>
      <c r="GWF1038" s="197"/>
      <c r="GWG1038" s="197"/>
      <c r="GWH1038" s="197"/>
      <c r="GWI1038" s="197"/>
      <c r="GWJ1038" s="197"/>
      <c r="GWK1038" s="197"/>
      <c r="GWL1038" s="197"/>
      <c r="GWM1038" s="197"/>
      <c r="GWN1038" s="197"/>
      <c r="GWO1038" s="197"/>
      <c r="GWP1038" s="197"/>
      <c r="GWQ1038" s="197"/>
      <c r="GWR1038" s="197"/>
      <c r="GWS1038" s="197"/>
      <c r="GWT1038" s="197"/>
      <c r="GWU1038" s="197"/>
      <c r="GWV1038" s="197"/>
      <c r="GWW1038" s="197"/>
      <c r="GWX1038" s="197"/>
      <c r="GWY1038" s="197"/>
      <c r="GWZ1038" s="197"/>
      <c r="GXA1038" s="197"/>
      <c r="GXB1038" s="197"/>
      <c r="GXC1038" s="197"/>
      <c r="GXD1038" s="197"/>
      <c r="GXE1038" s="197"/>
      <c r="GXF1038" s="197"/>
      <c r="GXG1038" s="197"/>
      <c r="GXH1038" s="197"/>
      <c r="GXI1038" s="197"/>
      <c r="GXJ1038" s="197"/>
      <c r="GXK1038" s="197"/>
      <c r="GXL1038" s="197"/>
      <c r="GXM1038" s="197"/>
      <c r="GXN1038" s="197"/>
      <c r="GXO1038" s="197"/>
      <c r="GXP1038" s="197"/>
      <c r="GXQ1038" s="197"/>
      <c r="GXR1038" s="197"/>
      <c r="GXS1038" s="197"/>
      <c r="GXT1038" s="197"/>
      <c r="GXU1038" s="197"/>
      <c r="GXV1038" s="197"/>
      <c r="GXW1038" s="197"/>
      <c r="GXX1038" s="197"/>
      <c r="GXY1038" s="197"/>
      <c r="GXZ1038" s="197"/>
      <c r="GYA1038" s="197"/>
      <c r="GYB1038" s="197"/>
      <c r="GYC1038" s="197"/>
      <c r="GYD1038" s="197"/>
      <c r="GYE1038" s="197"/>
      <c r="GYF1038" s="197"/>
      <c r="GYG1038" s="197"/>
      <c r="GYH1038" s="197"/>
      <c r="GYI1038" s="197"/>
      <c r="GYJ1038" s="197"/>
      <c r="GYK1038" s="197"/>
      <c r="GYL1038" s="197"/>
      <c r="GYM1038" s="197"/>
      <c r="GYN1038" s="197"/>
      <c r="GYO1038" s="197"/>
      <c r="GYP1038" s="197"/>
      <c r="GYQ1038" s="197"/>
      <c r="GYR1038" s="197"/>
      <c r="GYS1038" s="197"/>
      <c r="GYT1038" s="197"/>
      <c r="GYU1038" s="197"/>
      <c r="GYV1038" s="197"/>
      <c r="GYW1038" s="197"/>
      <c r="GYX1038" s="197"/>
      <c r="GYY1038" s="197"/>
      <c r="GYZ1038" s="197"/>
      <c r="GZA1038" s="197"/>
      <c r="GZB1038" s="197"/>
      <c r="GZC1038" s="197"/>
      <c r="GZD1038" s="197"/>
      <c r="GZE1038" s="197"/>
      <c r="GZF1038" s="197"/>
      <c r="GZG1038" s="197"/>
      <c r="GZH1038" s="197"/>
      <c r="GZI1038" s="197"/>
      <c r="GZJ1038" s="197"/>
      <c r="GZK1038" s="197"/>
      <c r="GZL1038" s="197"/>
      <c r="GZM1038" s="197"/>
      <c r="GZN1038" s="197"/>
      <c r="GZO1038" s="197"/>
      <c r="GZP1038" s="197"/>
      <c r="GZQ1038" s="197"/>
      <c r="GZR1038" s="197"/>
      <c r="GZS1038" s="197"/>
      <c r="GZT1038" s="197"/>
      <c r="GZU1038" s="197"/>
      <c r="GZV1038" s="197"/>
      <c r="GZW1038" s="197"/>
      <c r="GZX1038" s="197"/>
      <c r="GZY1038" s="197"/>
      <c r="GZZ1038" s="197"/>
      <c r="HAA1038" s="197"/>
      <c r="HAB1038" s="197"/>
      <c r="HAC1038" s="197"/>
      <c r="HAD1038" s="197"/>
      <c r="HAE1038" s="197"/>
      <c r="HAF1038" s="197"/>
      <c r="HAG1038" s="197"/>
      <c r="HAH1038" s="197"/>
      <c r="HAI1038" s="197"/>
      <c r="HAJ1038" s="197"/>
      <c r="HAK1038" s="197"/>
      <c r="HAL1038" s="197"/>
      <c r="HAM1038" s="197"/>
      <c r="HAN1038" s="197"/>
      <c r="HAO1038" s="197"/>
      <c r="HAP1038" s="197"/>
      <c r="HAQ1038" s="197"/>
      <c r="HAR1038" s="197"/>
      <c r="HAS1038" s="197"/>
      <c r="HAT1038" s="197"/>
      <c r="HAU1038" s="197"/>
      <c r="HAV1038" s="197"/>
      <c r="HAW1038" s="197"/>
      <c r="HAX1038" s="197"/>
      <c r="HAY1038" s="197"/>
      <c r="HAZ1038" s="197"/>
      <c r="HBA1038" s="197"/>
      <c r="HBB1038" s="197"/>
      <c r="HBC1038" s="197"/>
      <c r="HBD1038" s="197"/>
      <c r="HBE1038" s="197"/>
      <c r="HBF1038" s="197"/>
      <c r="HBG1038" s="197"/>
      <c r="HBH1038" s="197"/>
      <c r="HBI1038" s="197"/>
      <c r="HBJ1038" s="197"/>
      <c r="HBK1038" s="197"/>
      <c r="HBL1038" s="197"/>
      <c r="HBM1038" s="197"/>
      <c r="HBN1038" s="197"/>
      <c r="HBO1038" s="197"/>
      <c r="HBP1038" s="197"/>
      <c r="HBQ1038" s="197"/>
      <c r="HBR1038" s="197"/>
      <c r="HBS1038" s="197"/>
      <c r="HBT1038" s="197"/>
      <c r="HBU1038" s="197"/>
      <c r="HBV1038" s="197"/>
      <c r="HBW1038" s="197"/>
      <c r="HBX1038" s="197"/>
      <c r="HBY1038" s="197"/>
      <c r="HBZ1038" s="197"/>
      <c r="HCA1038" s="197"/>
      <c r="HCB1038" s="197"/>
      <c r="HCC1038" s="197"/>
      <c r="HCD1038" s="197"/>
      <c r="HCE1038" s="197"/>
      <c r="HCF1038" s="197"/>
      <c r="HCG1038" s="197"/>
      <c r="HCH1038" s="197"/>
      <c r="HCI1038" s="197"/>
      <c r="HCJ1038" s="197"/>
      <c r="HCK1038" s="197"/>
      <c r="HCL1038" s="197"/>
      <c r="HCM1038" s="197"/>
      <c r="HCN1038" s="197"/>
      <c r="HCO1038" s="197"/>
      <c r="HCP1038" s="197"/>
      <c r="HCQ1038" s="197"/>
      <c r="HCR1038" s="197"/>
      <c r="HCS1038" s="197"/>
      <c r="HCT1038" s="197"/>
      <c r="HCU1038" s="197"/>
      <c r="HCV1038" s="197"/>
      <c r="HCW1038" s="197"/>
      <c r="HCX1038" s="197"/>
      <c r="HCY1038" s="197"/>
      <c r="HCZ1038" s="197"/>
      <c r="HDA1038" s="197"/>
      <c r="HDB1038" s="197"/>
      <c r="HDC1038" s="197"/>
      <c r="HDD1038" s="197"/>
      <c r="HDE1038" s="197"/>
      <c r="HDF1038" s="197"/>
      <c r="HDG1038" s="197"/>
      <c r="HDH1038" s="197"/>
      <c r="HDI1038" s="197"/>
      <c r="HDJ1038" s="197"/>
      <c r="HDK1038" s="197"/>
      <c r="HDL1038" s="197"/>
      <c r="HDM1038" s="197"/>
      <c r="HDN1038" s="197"/>
      <c r="HDO1038" s="197"/>
      <c r="HDP1038" s="197"/>
      <c r="HDQ1038" s="197"/>
      <c r="HDR1038" s="197"/>
      <c r="HDS1038" s="197"/>
      <c r="HDT1038" s="197"/>
      <c r="HDU1038" s="197"/>
      <c r="HDV1038" s="197"/>
      <c r="HDW1038" s="197"/>
      <c r="HDX1038" s="197"/>
      <c r="HDY1038" s="197"/>
      <c r="HDZ1038" s="197"/>
      <c r="HEA1038" s="197"/>
      <c r="HEB1038" s="197"/>
      <c r="HEC1038" s="197"/>
      <c r="HED1038" s="197"/>
      <c r="HEE1038" s="197"/>
      <c r="HEF1038" s="197"/>
      <c r="HEG1038" s="197"/>
      <c r="HEH1038" s="197"/>
      <c r="HEI1038" s="197"/>
      <c r="HEJ1038" s="197"/>
      <c r="HEK1038" s="197"/>
      <c r="HEL1038" s="197"/>
      <c r="HEM1038" s="197"/>
      <c r="HEN1038" s="197"/>
      <c r="HEO1038" s="197"/>
      <c r="HEP1038" s="197"/>
      <c r="HEQ1038" s="197"/>
      <c r="HER1038" s="197"/>
      <c r="HES1038" s="197"/>
      <c r="HET1038" s="197"/>
      <c r="HEU1038" s="197"/>
      <c r="HEV1038" s="197"/>
      <c r="HEW1038" s="197"/>
      <c r="HEX1038" s="197"/>
      <c r="HEY1038" s="197"/>
      <c r="HEZ1038" s="197"/>
      <c r="HFA1038" s="197"/>
      <c r="HFB1038" s="197"/>
      <c r="HFC1038" s="197"/>
      <c r="HFD1038" s="197"/>
      <c r="HFE1038" s="197"/>
      <c r="HFF1038" s="197"/>
      <c r="HFG1038" s="197"/>
      <c r="HFH1038" s="197"/>
      <c r="HFI1038" s="197"/>
      <c r="HFJ1038" s="197"/>
      <c r="HFK1038" s="197"/>
      <c r="HFL1038" s="197"/>
      <c r="HFM1038" s="197"/>
      <c r="HFN1038" s="197"/>
      <c r="HFO1038" s="197"/>
      <c r="HFP1038" s="197"/>
      <c r="HFQ1038" s="197"/>
      <c r="HFR1038" s="197"/>
      <c r="HFS1038" s="197"/>
      <c r="HFT1038" s="197"/>
      <c r="HFU1038" s="197"/>
      <c r="HFV1038" s="197"/>
      <c r="HFW1038" s="197"/>
      <c r="HFX1038" s="197"/>
      <c r="HFY1038" s="197"/>
      <c r="HFZ1038" s="197"/>
      <c r="HGA1038" s="197"/>
      <c r="HGB1038" s="197"/>
      <c r="HGC1038" s="197"/>
      <c r="HGD1038" s="197"/>
      <c r="HGE1038" s="197"/>
      <c r="HGF1038" s="197"/>
      <c r="HGG1038" s="197"/>
      <c r="HGH1038" s="197"/>
      <c r="HGI1038" s="197"/>
      <c r="HGJ1038" s="197"/>
      <c r="HGK1038" s="197"/>
      <c r="HGL1038" s="197"/>
      <c r="HGM1038" s="197"/>
      <c r="HGN1038" s="197"/>
      <c r="HGO1038" s="197"/>
      <c r="HGP1038" s="197"/>
      <c r="HGQ1038" s="197"/>
      <c r="HGR1038" s="197"/>
      <c r="HGS1038" s="197"/>
      <c r="HGT1038" s="197"/>
      <c r="HGU1038" s="197"/>
      <c r="HGV1038" s="197"/>
      <c r="HGW1038" s="197"/>
      <c r="HGX1038" s="197"/>
      <c r="HGY1038" s="197"/>
      <c r="HGZ1038" s="197"/>
      <c r="HHA1038" s="197"/>
      <c r="HHB1038" s="197"/>
      <c r="HHC1038" s="197"/>
      <c r="HHD1038" s="197"/>
      <c r="HHE1038" s="197"/>
      <c r="HHF1038" s="197"/>
      <c r="HHG1038" s="197"/>
      <c r="HHH1038" s="197"/>
      <c r="HHI1038" s="197"/>
      <c r="HHJ1038" s="197"/>
      <c r="HHK1038" s="197"/>
      <c r="HHL1038" s="197"/>
      <c r="HHM1038" s="197"/>
      <c r="HHN1038" s="197"/>
      <c r="HHO1038" s="197"/>
      <c r="HHP1038" s="197"/>
      <c r="HHQ1038" s="197"/>
      <c r="HHR1038" s="197"/>
      <c r="HHS1038" s="197"/>
      <c r="HHT1038" s="197"/>
      <c r="HHU1038" s="197"/>
      <c r="HHV1038" s="197"/>
      <c r="HHW1038" s="197"/>
      <c r="HHX1038" s="197"/>
      <c r="HHY1038" s="197"/>
      <c r="HHZ1038" s="197"/>
      <c r="HIA1038" s="197"/>
      <c r="HIB1038" s="197"/>
      <c r="HIC1038" s="197"/>
      <c r="HID1038" s="197"/>
      <c r="HIE1038" s="197"/>
      <c r="HIF1038" s="197"/>
      <c r="HIG1038" s="197"/>
      <c r="HIH1038" s="197"/>
      <c r="HII1038" s="197"/>
      <c r="HIJ1038" s="197"/>
      <c r="HIK1038" s="197"/>
      <c r="HIL1038" s="197"/>
      <c r="HIM1038" s="197"/>
      <c r="HIN1038" s="197"/>
      <c r="HIO1038" s="197"/>
      <c r="HIP1038" s="197"/>
      <c r="HIQ1038" s="197"/>
      <c r="HIR1038" s="197"/>
      <c r="HIS1038" s="197"/>
      <c r="HIT1038" s="197"/>
      <c r="HIU1038" s="197"/>
      <c r="HIV1038" s="197"/>
      <c r="HIW1038" s="197"/>
      <c r="HIX1038" s="197"/>
      <c r="HIY1038" s="197"/>
      <c r="HIZ1038" s="197"/>
      <c r="HJA1038" s="197"/>
      <c r="HJB1038" s="197"/>
      <c r="HJC1038" s="197"/>
      <c r="HJD1038" s="197"/>
      <c r="HJE1038" s="197"/>
      <c r="HJF1038" s="197"/>
      <c r="HJG1038" s="197"/>
      <c r="HJH1038" s="197"/>
      <c r="HJI1038" s="197"/>
      <c r="HJJ1038" s="197"/>
      <c r="HJK1038" s="197"/>
      <c r="HJL1038" s="197"/>
      <c r="HJM1038" s="197"/>
      <c r="HJN1038" s="197"/>
      <c r="HJO1038" s="197"/>
      <c r="HJP1038" s="197"/>
      <c r="HJQ1038" s="197"/>
      <c r="HJR1038" s="197"/>
      <c r="HJS1038" s="197"/>
      <c r="HJT1038" s="197"/>
      <c r="HJU1038" s="197"/>
      <c r="HJV1038" s="197"/>
      <c r="HJW1038" s="197"/>
      <c r="HJX1038" s="197"/>
      <c r="HJY1038" s="197"/>
      <c r="HJZ1038" s="197"/>
      <c r="HKA1038" s="197"/>
      <c r="HKB1038" s="197"/>
      <c r="HKC1038" s="197"/>
      <c r="HKD1038" s="197"/>
      <c r="HKE1038" s="197"/>
      <c r="HKF1038" s="197"/>
      <c r="HKG1038" s="197"/>
      <c r="HKH1038" s="197"/>
      <c r="HKI1038" s="197"/>
      <c r="HKJ1038" s="197"/>
      <c r="HKK1038" s="197"/>
      <c r="HKL1038" s="197"/>
      <c r="HKM1038" s="197"/>
      <c r="HKN1038" s="197"/>
      <c r="HKO1038" s="197"/>
      <c r="HKP1038" s="197"/>
      <c r="HKQ1038" s="197"/>
      <c r="HKR1038" s="197"/>
      <c r="HKS1038" s="197"/>
      <c r="HKT1038" s="197"/>
      <c r="HKU1038" s="197"/>
      <c r="HKV1038" s="197"/>
      <c r="HKW1038" s="197"/>
      <c r="HKX1038" s="197"/>
      <c r="HKY1038" s="197"/>
      <c r="HKZ1038" s="197"/>
      <c r="HLA1038" s="197"/>
      <c r="HLB1038" s="197"/>
      <c r="HLC1038" s="197"/>
      <c r="HLD1038" s="197"/>
      <c r="HLE1038" s="197"/>
      <c r="HLF1038" s="197"/>
      <c r="HLG1038" s="197"/>
      <c r="HLH1038" s="197"/>
      <c r="HLI1038" s="197"/>
      <c r="HLJ1038" s="197"/>
      <c r="HLK1038" s="197"/>
      <c r="HLL1038" s="197"/>
      <c r="HLM1038" s="197"/>
      <c r="HLN1038" s="197"/>
      <c r="HLO1038" s="197"/>
      <c r="HLP1038" s="197"/>
      <c r="HLQ1038" s="197"/>
      <c r="HLR1038" s="197"/>
      <c r="HLS1038" s="197"/>
      <c r="HLT1038" s="197"/>
      <c r="HLU1038" s="197"/>
      <c r="HLV1038" s="197"/>
      <c r="HLW1038" s="197"/>
      <c r="HLX1038" s="197"/>
      <c r="HLY1038" s="197"/>
      <c r="HLZ1038" s="197"/>
      <c r="HMA1038" s="197"/>
      <c r="HMB1038" s="197"/>
      <c r="HMC1038" s="197"/>
      <c r="HMD1038" s="197"/>
      <c r="HME1038" s="197"/>
      <c r="HMF1038" s="197"/>
      <c r="HMG1038" s="197"/>
      <c r="HMH1038" s="197"/>
      <c r="HMI1038" s="197"/>
      <c r="HMJ1038" s="197"/>
      <c r="HMK1038" s="197"/>
      <c r="HML1038" s="197"/>
      <c r="HMM1038" s="197"/>
      <c r="HMN1038" s="197"/>
      <c r="HMO1038" s="197"/>
      <c r="HMP1038" s="197"/>
      <c r="HMQ1038" s="197"/>
      <c r="HMR1038" s="197"/>
      <c r="HMS1038" s="197"/>
      <c r="HMT1038" s="197"/>
      <c r="HMU1038" s="197"/>
      <c r="HMV1038" s="197"/>
      <c r="HMW1038" s="197"/>
      <c r="HMX1038" s="197"/>
      <c r="HMY1038" s="197"/>
      <c r="HMZ1038" s="197"/>
      <c r="HNA1038" s="197"/>
      <c r="HNB1038" s="197"/>
      <c r="HNC1038" s="197"/>
      <c r="HND1038" s="197"/>
      <c r="HNE1038" s="197"/>
      <c r="HNF1038" s="197"/>
      <c r="HNG1038" s="197"/>
      <c r="HNH1038" s="197"/>
      <c r="HNI1038" s="197"/>
      <c r="HNJ1038" s="197"/>
      <c r="HNK1038" s="197"/>
      <c r="HNL1038" s="197"/>
      <c r="HNM1038" s="197"/>
      <c r="HNN1038" s="197"/>
      <c r="HNO1038" s="197"/>
      <c r="HNP1038" s="197"/>
      <c r="HNQ1038" s="197"/>
      <c r="HNR1038" s="197"/>
      <c r="HNS1038" s="197"/>
      <c r="HNT1038" s="197"/>
      <c r="HNU1038" s="197"/>
      <c r="HNV1038" s="197"/>
      <c r="HNW1038" s="197"/>
      <c r="HNX1038" s="197"/>
      <c r="HNY1038" s="197"/>
      <c r="HNZ1038" s="197"/>
      <c r="HOA1038" s="197"/>
      <c r="HOB1038" s="197"/>
      <c r="HOC1038" s="197"/>
      <c r="HOD1038" s="197"/>
      <c r="HOE1038" s="197"/>
      <c r="HOF1038" s="197"/>
      <c r="HOG1038" s="197"/>
      <c r="HOH1038" s="197"/>
      <c r="HOI1038" s="197"/>
      <c r="HOJ1038" s="197"/>
      <c r="HOK1038" s="197"/>
      <c r="HOL1038" s="197"/>
      <c r="HOM1038" s="197"/>
      <c r="HON1038" s="197"/>
      <c r="HOO1038" s="197"/>
      <c r="HOP1038" s="197"/>
      <c r="HOQ1038" s="197"/>
      <c r="HOR1038" s="197"/>
      <c r="HOS1038" s="197"/>
      <c r="HOT1038" s="197"/>
      <c r="HOU1038" s="197"/>
      <c r="HOV1038" s="197"/>
      <c r="HOW1038" s="197"/>
      <c r="HOX1038" s="197"/>
      <c r="HOY1038" s="197"/>
      <c r="HOZ1038" s="197"/>
      <c r="HPA1038" s="197"/>
      <c r="HPB1038" s="197"/>
      <c r="HPC1038" s="197"/>
      <c r="HPD1038" s="197"/>
      <c r="HPE1038" s="197"/>
      <c r="HPF1038" s="197"/>
      <c r="HPG1038" s="197"/>
      <c r="HPH1038" s="197"/>
      <c r="HPI1038" s="197"/>
      <c r="HPJ1038" s="197"/>
      <c r="HPK1038" s="197"/>
      <c r="HPL1038" s="197"/>
      <c r="HPM1038" s="197"/>
      <c r="HPN1038" s="197"/>
      <c r="HPO1038" s="197"/>
      <c r="HPP1038" s="197"/>
      <c r="HPQ1038" s="197"/>
      <c r="HPR1038" s="197"/>
      <c r="HPS1038" s="197"/>
      <c r="HPT1038" s="197"/>
      <c r="HPU1038" s="197"/>
      <c r="HPV1038" s="197"/>
      <c r="HPW1038" s="197"/>
      <c r="HPX1038" s="197"/>
      <c r="HPY1038" s="197"/>
      <c r="HPZ1038" s="197"/>
      <c r="HQA1038" s="197"/>
      <c r="HQB1038" s="197"/>
      <c r="HQC1038" s="197"/>
      <c r="HQD1038" s="197"/>
      <c r="HQE1038" s="197"/>
      <c r="HQF1038" s="197"/>
      <c r="HQG1038" s="197"/>
      <c r="HQH1038" s="197"/>
      <c r="HQI1038" s="197"/>
      <c r="HQJ1038" s="197"/>
      <c r="HQK1038" s="197"/>
      <c r="HQL1038" s="197"/>
      <c r="HQM1038" s="197"/>
      <c r="HQN1038" s="197"/>
      <c r="HQO1038" s="197"/>
      <c r="HQP1038" s="197"/>
      <c r="HQQ1038" s="197"/>
      <c r="HQR1038" s="197"/>
      <c r="HQS1038" s="197"/>
      <c r="HQT1038" s="197"/>
      <c r="HQU1038" s="197"/>
      <c r="HQV1038" s="197"/>
      <c r="HQW1038" s="197"/>
      <c r="HQX1038" s="197"/>
      <c r="HQY1038" s="197"/>
      <c r="HQZ1038" s="197"/>
      <c r="HRA1038" s="197"/>
      <c r="HRB1038" s="197"/>
      <c r="HRC1038" s="197"/>
      <c r="HRD1038" s="197"/>
      <c r="HRE1038" s="197"/>
      <c r="HRF1038" s="197"/>
      <c r="HRG1038" s="197"/>
      <c r="HRH1038" s="197"/>
      <c r="HRI1038" s="197"/>
      <c r="HRJ1038" s="197"/>
      <c r="HRK1038" s="197"/>
      <c r="HRL1038" s="197"/>
      <c r="HRM1038" s="197"/>
      <c r="HRN1038" s="197"/>
      <c r="HRO1038" s="197"/>
      <c r="HRP1038" s="197"/>
      <c r="HRQ1038" s="197"/>
      <c r="HRR1038" s="197"/>
      <c r="HRS1038" s="197"/>
      <c r="HRT1038" s="197"/>
      <c r="HRU1038" s="197"/>
      <c r="HRV1038" s="197"/>
      <c r="HRW1038" s="197"/>
      <c r="HRX1038" s="197"/>
      <c r="HRY1038" s="197"/>
      <c r="HRZ1038" s="197"/>
      <c r="HSA1038" s="197"/>
      <c r="HSB1038" s="197"/>
      <c r="HSC1038" s="197"/>
      <c r="HSD1038" s="197"/>
      <c r="HSE1038" s="197"/>
      <c r="HSF1038" s="197"/>
      <c r="HSG1038" s="197"/>
      <c r="HSH1038" s="197"/>
      <c r="HSI1038" s="197"/>
      <c r="HSJ1038" s="197"/>
      <c r="HSK1038" s="197"/>
      <c r="HSL1038" s="197"/>
      <c r="HSM1038" s="197"/>
      <c r="HSN1038" s="197"/>
      <c r="HSO1038" s="197"/>
      <c r="HSP1038" s="197"/>
      <c r="HSQ1038" s="197"/>
      <c r="HSR1038" s="197"/>
      <c r="HSS1038" s="197"/>
      <c r="HST1038" s="197"/>
      <c r="HSU1038" s="197"/>
      <c r="HSV1038" s="197"/>
      <c r="HSW1038" s="197"/>
      <c r="HSX1038" s="197"/>
      <c r="HSY1038" s="197"/>
      <c r="HSZ1038" s="197"/>
      <c r="HTA1038" s="197"/>
      <c r="HTB1038" s="197"/>
      <c r="HTC1038" s="197"/>
      <c r="HTD1038" s="197"/>
      <c r="HTE1038" s="197"/>
      <c r="HTF1038" s="197"/>
      <c r="HTG1038" s="197"/>
      <c r="HTH1038" s="197"/>
      <c r="HTI1038" s="197"/>
      <c r="HTJ1038" s="197"/>
      <c r="HTK1038" s="197"/>
      <c r="HTL1038" s="197"/>
      <c r="HTM1038" s="197"/>
      <c r="HTN1038" s="197"/>
      <c r="HTO1038" s="197"/>
      <c r="HTP1038" s="197"/>
      <c r="HTQ1038" s="197"/>
      <c r="HTR1038" s="197"/>
      <c r="HTS1038" s="197"/>
      <c r="HTT1038" s="197"/>
      <c r="HTU1038" s="197"/>
      <c r="HTV1038" s="197"/>
      <c r="HTW1038" s="197"/>
      <c r="HTX1038" s="197"/>
      <c r="HTY1038" s="197"/>
      <c r="HTZ1038" s="197"/>
      <c r="HUA1038" s="197"/>
      <c r="HUB1038" s="197"/>
      <c r="HUC1038" s="197"/>
      <c r="HUD1038" s="197"/>
      <c r="HUE1038" s="197"/>
      <c r="HUF1038" s="197"/>
      <c r="HUG1038" s="197"/>
      <c r="HUH1038" s="197"/>
      <c r="HUI1038" s="197"/>
      <c r="HUJ1038" s="197"/>
      <c r="HUK1038" s="197"/>
      <c r="HUL1038" s="197"/>
      <c r="HUM1038" s="197"/>
      <c r="HUN1038" s="197"/>
      <c r="HUO1038" s="197"/>
      <c r="HUP1038" s="197"/>
      <c r="HUQ1038" s="197"/>
      <c r="HUR1038" s="197"/>
      <c r="HUS1038" s="197"/>
      <c r="HUT1038" s="197"/>
      <c r="HUU1038" s="197"/>
      <c r="HUV1038" s="197"/>
      <c r="HUW1038" s="197"/>
      <c r="HUX1038" s="197"/>
      <c r="HUY1038" s="197"/>
      <c r="HUZ1038" s="197"/>
      <c r="HVA1038" s="197"/>
      <c r="HVB1038" s="197"/>
      <c r="HVC1038" s="197"/>
      <c r="HVD1038" s="197"/>
      <c r="HVE1038" s="197"/>
      <c r="HVF1038" s="197"/>
      <c r="HVG1038" s="197"/>
      <c r="HVH1038" s="197"/>
      <c r="HVI1038" s="197"/>
      <c r="HVJ1038" s="197"/>
      <c r="HVK1038" s="197"/>
      <c r="HVL1038" s="197"/>
      <c r="HVM1038" s="197"/>
      <c r="HVN1038" s="197"/>
      <c r="HVO1038" s="197"/>
      <c r="HVP1038" s="197"/>
      <c r="HVQ1038" s="197"/>
      <c r="HVR1038" s="197"/>
      <c r="HVS1038" s="197"/>
      <c r="HVT1038" s="197"/>
      <c r="HVU1038" s="197"/>
      <c r="HVV1038" s="197"/>
      <c r="HVW1038" s="197"/>
      <c r="HVX1038" s="197"/>
      <c r="HVY1038" s="197"/>
      <c r="HVZ1038" s="197"/>
      <c r="HWA1038" s="197"/>
      <c r="HWB1038" s="197"/>
      <c r="HWC1038" s="197"/>
      <c r="HWD1038" s="197"/>
      <c r="HWE1038" s="197"/>
      <c r="HWF1038" s="197"/>
      <c r="HWG1038" s="197"/>
      <c r="HWH1038" s="197"/>
      <c r="HWI1038" s="197"/>
      <c r="HWJ1038" s="197"/>
      <c r="HWK1038" s="197"/>
      <c r="HWL1038" s="197"/>
      <c r="HWM1038" s="197"/>
      <c r="HWN1038" s="197"/>
      <c r="HWO1038" s="197"/>
      <c r="HWP1038" s="197"/>
      <c r="HWQ1038" s="197"/>
      <c r="HWR1038" s="197"/>
      <c r="HWS1038" s="197"/>
      <c r="HWT1038" s="197"/>
      <c r="HWU1038" s="197"/>
      <c r="HWV1038" s="197"/>
      <c r="HWW1038" s="197"/>
      <c r="HWX1038" s="197"/>
      <c r="HWY1038" s="197"/>
      <c r="HWZ1038" s="197"/>
      <c r="HXA1038" s="197"/>
      <c r="HXB1038" s="197"/>
      <c r="HXC1038" s="197"/>
      <c r="HXD1038" s="197"/>
      <c r="HXE1038" s="197"/>
      <c r="HXF1038" s="197"/>
      <c r="HXG1038" s="197"/>
      <c r="HXH1038" s="197"/>
      <c r="HXI1038" s="197"/>
      <c r="HXJ1038" s="197"/>
      <c r="HXK1038" s="197"/>
      <c r="HXL1038" s="197"/>
      <c r="HXM1038" s="197"/>
      <c r="HXN1038" s="197"/>
      <c r="HXO1038" s="197"/>
      <c r="HXP1038" s="197"/>
      <c r="HXQ1038" s="197"/>
      <c r="HXR1038" s="197"/>
      <c r="HXS1038" s="197"/>
      <c r="HXT1038" s="197"/>
      <c r="HXU1038" s="197"/>
      <c r="HXV1038" s="197"/>
      <c r="HXW1038" s="197"/>
      <c r="HXX1038" s="197"/>
      <c r="HXY1038" s="197"/>
      <c r="HXZ1038" s="197"/>
      <c r="HYA1038" s="197"/>
      <c r="HYB1038" s="197"/>
      <c r="HYC1038" s="197"/>
      <c r="HYD1038" s="197"/>
      <c r="HYE1038" s="197"/>
      <c r="HYF1038" s="197"/>
      <c r="HYG1038" s="197"/>
      <c r="HYH1038" s="197"/>
      <c r="HYI1038" s="197"/>
      <c r="HYJ1038" s="197"/>
      <c r="HYK1038" s="197"/>
      <c r="HYL1038" s="197"/>
      <c r="HYM1038" s="197"/>
      <c r="HYN1038" s="197"/>
      <c r="HYO1038" s="197"/>
      <c r="HYP1038" s="197"/>
      <c r="HYQ1038" s="197"/>
      <c r="HYR1038" s="197"/>
      <c r="HYS1038" s="197"/>
      <c r="HYT1038" s="197"/>
      <c r="HYU1038" s="197"/>
      <c r="HYV1038" s="197"/>
      <c r="HYW1038" s="197"/>
      <c r="HYX1038" s="197"/>
      <c r="HYY1038" s="197"/>
      <c r="HYZ1038" s="197"/>
      <c r="HZA1038" s="197"/>
      <c r="HZB1038" s="197"/>
      <c r="HZC1038" s="197"/>
      <c r="HZD1038" s="197"/>
      <c r="HZE1038" s="197"/>
      <c r="HZF1038" s="197"/>
      <c r="HZG1038" s="197"/>
      <c r="HZH1038" s="197"/>
      <c r="HZI1038" s="197"/>
      <c r="HZJ1038" s="197"/>
      <c r="HZK1038" s="197"/>
      <c r="HZL1038" s="197"/>
      <c r="HZM1038" s="197"/>
      <c r="HZN1038" s="197"/>
      <c r="HZO1038" s="197"/>
      <c r="HZP1038" s="197"/>
      <c r="HZQ1038" s="197"/>
      <c r="HZR1038" s="197"/>
      <c r="HZS1038" s="197"/>
      <c r="HZT1038" s="197"/>
      <c r="HZU1038" s="197"/>
      <c r="HZV1038" s="197"/>
      <c r="HZW1038" s="197"/>
      <c r="HZX1038" s="197"/>
      <c r="HZY1038" s="197"/>
      <c r="HZZ1038" s="197"/>
      <c r="IAA1038" s="197"/>
      <c r="IAB1038" s="197"/>
      <c r="IAC1038" s="197"/>
      <c r="IAD1038" s="197"/>
      <c r="IAE1038" s="197"/>
      <c r="IAF1038" s="197"/>
      <c r="IAG1038" s="197"/>
      <c r="IAH1038" s="197"/>
      <c r="IAI1038" s="197"/>
      <c r="IAJ1038" s="197"/>
      <c r="IAK1038" s="197"/>
      <c r="IAL1038" s="197"/>
      <c r="IAM1038" s="197"/>
      <c r="IAN1038" s="197"/>
      <c r="IAO1038" s="197"/>
      <c r="IAP1038" s="197"/>
      <c r="IAQ1038" s="197"/>
      <c r="IAR1038" s="197"/>
      <c r="IAS1038" s="197"/>
      <c r="IAT1038" s="197"/>
      <c r="IAU1038" s="197"/>
      <c r="IAV1038" s="197"/>
      <c r="IAW1038" s="197"/>
      <c r="IAX1038" s="197"/>
      <c r="IAY1038" s="197"/>
      <c r="IAZ1038" s="197"/>
      <c r="IBA1038" s="197"/>
      <c r="IBB1038" s="197"/>
      <c r="IBC1038" s="197"/>
      <c r="IBD1038" s="197"/>
      <c r="IBE1038" s="197"/>
      <c r="IBF1038" s="197"/>
      <c r="IBG1038" s="197"/>
      <c r="IBH1038" s="197"/>
      <c r="IBI1038" s="197"/>
      <c r="IBJ1038" s="197"/>
      <c r="IBK1038" s="197"/>
      <c r="IBL1038" s="197"/>
      <c r="IBM1038" s="197"/>
      <c r="IBN1038" s="197"/>
      <c r="IBO1038" s="197"/>
      <c r="IBP1038" s="197"/>
      <c r="IBQ1038" s="197"/>
      <c r="IBR1038" s="197"/>
      <c r="IBS1038" s="197"/>
      <c r="IBT1038" s="197"/>
      <c r="IBU1038" s="197"/>
      <c r="IBV1038" s="197"/>
      <c r="IBW1038" s="197"/>
      <c r="IBX1038" s="197"/>
      <c r="IBY1038" s="197"/>
      <c r="IBZ1038" s="197"/>
      <c r="ICA1038" s="197"/>
      <c r="ICB1038" s="197"/>
      <c r="ICC1038" s="197"/>
      <c r="ICD1038" s="197"/>
      <c r="ICE1038" s="197"/>
      <c r="ICF1038" s="197"/>
      <c r="ICG1038" s="197"/>
      <c r="ICH1038" s="197"/>
      <c r="ICI1038" s="197"/>
      <c r="ICJ1038" s="197"/>
      <c r="ICK1038" s="197"/>
      <c r="ICL1038" s="197"/>
      <c r="ICM1038" s="197"/>
      <c r="ICN1038" s="197"/>
      <c r="ICO1038" s="197"/>
      <c r="ICP1038" s="197"/>
      <c r="ICQ1038" s="197"/>
      <c r="ICR1038" s="197"/>
      <c r="ICS1038" s="197"/>
      <c r="ICT1038" s="197"/>
      <c r="ICU1038" s="197"/>
      <c r="ICV1038" s="197"/>
      <c r="ICW1038" s="197"/>
      <c r="ICX1038" s="197"/>
      <c r="ICY1038" s="197"/>
      <c r="ICZ1038" s="197"/>
      <c r="IDA1038" s="197"/>
      <c r="IDB1038" s="197"/>
      <c r="IDC1038" s="197"/>
      <c r="IDD1038" s="197"/>
      <c r="IDE1038" s="197"/>
      <c r="IDF1038" s="197"/>
      <c r="IDG1038" s="197"/>
      <c r="IDH1038" s="197"/>
      <c r="IDI1038" s="197"/>
      <c r="IDJ1038" s="197"/>
      <c r="IDK1038" s="197"/>
      <c r="IDL1038" s="197"/>
      <c r="IDM1038" s="197"/>
      <c r="IDN1038" s="197"/>
      <c r="IDO1038" s="197"/>
      <c r="IDP1038" s="197"/>
      <c r="IDQ1038" s="197"/>
      <c r="IDR1038" s="197"/>
      <c r="IDS1038" s="197"/>
      <c r="IDT1038" s="197"/>
      <c r="IDU1038" s="197"/>
      <c r="IDV1038" s="197"/>
      <c r="IDW1038" s="197"/>
      <c r="IDX1038" s="197"/>
      <c r="IDY1038" s="197"/>
      <c r="IDZ1038" s="197"/>
      <c r="IEA1038" s="197"/>
      <c r="IEB1038" s="197"/>
      <c r="IEC1038" s="197"/>
      <c r="IED1038" s="197"/>
      <c r="IEE1038" s="197"/>
      <c r="IEF1038" s="197"/>
      <c r="IEG1038" s="197"/>
      <c r="IEH1038" s="197"/>
      <c r="IEI1038" s="197"/>
      <c r="IEJ1038" s="197"/>
      <c r="IEK1038" s="197"/>
      <c r="IEL1038" s="197"/>
      <c r="IEM1038" s="197"/>
      <c r="IEN1038" s="197"/>
      <c r="IEO1038" s="197"/>
      <c r="IEP1038" s="197"/>
      <c r="IEQ1038" s="197"/>
      <c r="IER1038" s="197"/>
      <c r="IES1038" s="197"/>
      <c r="IET1038" s="197"/>
      <c r="IEU1038" s="197"/>
      <c r="IEV1038" s="197"/>
      <c r="IEW1038" s="197"/>
      <c r="IEX1038" s="197"/>
      <c r="IEY1038" s="197"/>
      <c r="IEZ1038" s="197"/>
      <c r="IFA1038" s="197"/>
      <c r="IFB1038" s="197"/>
      <c r="IFC1038" s="197"/>
      <c r="IFD1038" s="197"/>
      <c r="IFE1038" s="197"/>
      <c r="IFF1038" s="197"/>
      <c r="IFG1038" s="197"/>
      <c r="IFH1038" s="197"/>
      <c r="IFI1038" s="197"/>
      <c r="IFJ1038" s="197"/>
      <c r="IFK1038" s="197"/>
      <c r="IFL1038" s="197"/>
      <c r="IFM1038" s="197"/>
      <c r="IFN1038" s="197"/>
      <c r="IFO1038" s="197"/>
      <c r="IFP1038" s="197"/>
      <c r="IFQ1038" s="197"/>
      <c r="IFR1038" s="197"/>
      <c r="IFS1038" s="197"/>
      <c r="IFT1038" s="197"/>
      <c r="IFU1038" s="197"/>
      <c r="IFV1038" s="197"/>
      <c r="IFW1038" s="197"/>
      <c r="IFX1038" s="197"/>
      <c r="IFY1038" s="197"/>
      <c r="IFZ1038" s="197"/>
      <c r="IGA1038" s="197"/>
      <c r="IGB1038" s="197"/>
      <c r="IGC1038" s="197"/>
      <c r="IGD1038" s="197"/>
      <c r="IGE1038" s="197"/>
      <c r="IGF1038" s="197"/>
      <c r="IGG1038" s="197"/>
      <c r="IGH1038" s="197"/>
      <c r="IGI1038" s="197"/>
      <c r="IGJ1038" s="197"/>
      <c r="IGK1038" s="197"/>
      <c r="IGL1038" s="197"/>
      <c r="IGM1038" s="197"/>
      <c r="IGN1038" s="197"/>
      <c r="IGO1038" s="197"/>
      <c r="IGP1038" s="197"/>
      <c r="IGQ1038" s="197"/>
      <c r="IGR1038" s="197"/>
      <c r="IGS1038" s="197"/>
      <c r="IGT1038" s="197"/>
      <c r="IGU1038" s="197"/>
      <c r="IGV1038" s="197"/>
      <c r="IGW1038" s="197"/>
      <c r="IGX1038" s="197"/>
      <c r="IGY1038" s="197"/>
      <c r="IGZ1038" s="197"/>
      <c r="IHA1038" s="197"/>
      <c r="IHB1038" s="197"/>
      <c r="IHC1038" s="197"/>
      <c r="IHD1038" s="197"/>
      <c r="IHE1038" s="197"/>
      <c r="IHF1038" s="197"/>
      <c r="IHG1038" s="197"/>
      <c r="IHH1038" s="197"/>
      <c r="IHI1038" s="197"/>
      <c r="IHJ1038" s="197"/>
      <c r="IHK1038" s="197"/>
      <c r="IHL1038" s="197"/>
      <c r="IHM1038" s="197"/>
      <c r="IHN1038" s="197"/>
      <c r="IHO1038" s="197"/>
      <c r="IHP1038" s="197"/>
      <c r="IHQ1038" s="197"/>
      <c r="IHR1038" s="197"/>
      <c r="IHS1038" s="197"/>
      <c r="IHT1038" s="197"/>
      <c r="IHU1038" s="197"/>
      <c r="IHV1038" s="197"/>
      <c r="IHW1038" s="197"/>
      <c r="IHX1038" s="197"/>
      <c r="IHY1038" s="197"/>
      <c r="IHZ1038" s="197"/>
      <c r="IIA1038" s="197"/>
      <c r="IIB1038" s="197"/>
      <c r="IIC1038" s="197"/>
      <c r="IID1038" s="197"/>
      <c r="IIE1038" s="197"/>
      <c r="IIF1038" s="197"/>
      <c r="IIG1038" s="197"/>
      <c r="IIH1038" s="197"/>
      <c r="III1038" s="197"/>
      <c r="IIJ1038" s="197"/>
      <c r="IIK1038" s="197"/>
      <c r="IIL1038" s="197"/>
      <c r="IIM1038" s="197"/>
      <c r="IIN1038" s="197"/>
      <c r="IIO1038" s="197"/>
      <c r="IIP1038" s="197"/>
      <c r="IIQ1038" s="197"/>
      <c r="IIR1038" s="197"/>
      <c r="IIS1038" s="197"/>
      <c r="IIT1038" s="197"/>
      <c r="IIU1038" s="197"/>
      <c r="IIV1038" s="197"/>
      <c r="IIW1038" s="197"/>
      <c r="IIX1038" s="197"/>
      <c r="IIY1038" s="197"/>
      <c r="IIZ1038" s="197"/>
      <c r="IJA1038" s="197"/>
      <c r="IJB1038" s="197"/>
      <c r="IJC1038" s="197"/>
      <c r="IJD1038" s="197"/>
      <c r="IJE1038" s="197"/>
      <c r="IJF1038" s="197"/>
      <c r="IJG1038" s="197"/>
      <c r="IJH1038" s="197"/>
      <c r="IJI1038" s="197"/>
      <c r="IJJ1038" s="197"/>
      <c r="IJK1038" s="197"/>
      <c r="IJL1038" s="197"/>
      <c r="IJM1038" s="197"/>
      <c r="IJN1038" s="197"/>
      <c r="IJO1038" s="197"/>
      <c r="IJP1038" s="197"/>
      <c r="IJQ1038" s="197"/>
      <c r="IJR1038" s="197"/>
      <c r="IJS1038" s="197"/>
      <c r="IJT1038" s="197"/>
      <c r="IJU1038" s="197"/>
      <c r="IJV1038" s="197"/>
      <c r="IJW1038" s="197"/>
      <c r="IJX1038" s="197"/>
      <c r="IJY1038" s="197"/>
      <c r="IJZ1038" s="197"/>
      <c r="IKA1038" s="197"/>
      <c r="IKB1038" s="197"/>
      <c r="IKC1038" s="197"/>
      <c r="IKD1038" s="197"/>
      <c r="IKE1038" s="197"/>
      <c r="IKF1038" s="197"/>
      <c r="IKG1038" s="197"/>
      <c r="IKH1038" s="197"/>
      <c r="IKI1038" s="197"/>
      <c r="IKJ1038" s="197"/>
      <c r="IKK1038" s="197"/>
      <c r="IKL1038" s="197"/>
      <c r="IKM1038" s="197"/>
      <c r="IKN1038" s="197"/>
      <c r="IKO1038" s="197"/>
      <c r="IKP1038" s="197"/>
      <c r="IKQ1038" s="197"/>
      <c r="IKR1038" s="197"/>
      <c r="IKS1038" s="197"/>
      <c r="IKT1038" s="197"/>
      <c r="IKU1038" s="197"/>
      <c r="IKV1038" s="197"/>
      <c r="IKW1038" s="197"/>
      <c r="IKX1038" s="197"/>
      <c r="IKY1038" s="197"/>
      <c r="IKZ1038" s="197"/>
      <c r="ILA1038" s="197"/>
      <c r="ILB1038" s="197"/>
      <c r="ILC1038" s="197"/>
      <c r="ILD1038" s="197"/>
      <c r="ILE1038" s="197"/>
      <c r="ILF1038" s="197"/>
      <c r="ILG1038" s="197"/>
      <c r="ILH1038" s="197"/>
      <c r="ILI1038" s="197"/>
      <c r="ILJ1038" s="197"/>
      <c r="ILK1038" s="197"/>
      <c r="ILL1038" s="197"/>
      <c r="ILM1038" s="197"/>
      <c r="ILN1038" s="197"/>
      <c r="ILO1038" s="197"/>
      <c r="ILP1038" s="197"/>
      <c r="ILQ1038" s="197"/>
      <c r="ILR1038" s="197"/>
      <c r="ILS1038" s="197"/>
      <c r="ILT1038" s="197"/>
      <c r="ILU1038" s="197"/>
      <c r="ILV1038" s="197"/>
      <c r="ILW1038" s="197"/>
      <c r="ILX1038" s="197"/>
      <c r="ILY1038" s="197"/>
      <c r="ILZ1038" s="197"/>
      <c r="IMA1038" s="197"/>
      <c r="IMB1038" s="197"/>
      <c r="IMC1038" s="197"/>
      <c r="IMD1038" s="197"/>
      <c r="IME1038" s="197"/>
      <c r="IMF1038" s="197"/>
      <c r="IMG1038" s="197"/>
      <c r="IMH1038" s="197"/>
      <c r="IMI1038" s="197"/>
      <c r="IMJ1038" s="197"/>
      <c r="IMK1038" s="197"/>
      <c r="IML1038" s="197"/>
      <c r="IMM1038" s="197"/>
      <c r="IMN1038" s="197"/>
      <c r="IMO1038" s="197"/>
      <c r="IMP1038" s="197"/>
      <c r="IMQ1038" s="197"/>
      <c r="IMR1038" s="197"/>
      <c r="IMS1038" s="197"/>
      <c r="IMT1038" s="197"/>
      <c r="IMU1038" s="197"/>
      <c r="IMV1038" s="197"/>
      <c r="IMW1038" s="197"/>
      <c r="IMX1038" s="197"/>
      <c r="IMY1038" s="197"/>
      <c r="IMZ1038" s="197"/>
      <c r="INA1038" s="197"/>
      <c r="INB1038" s="197"/>
      <c r="INC1038" s="197"/>
      <c r="IND1038" s="197"/>
      <c r="INE1038" s="197"/>
      <c r="INF1038" s="197"/>
      <c r="ING1038" s="197"/>
      <c r="INH1038" s="197"/>
      <c r="INI1038" s="197"/>
      <c r="INJ1038" s="197"/>
      <c r="INK1038" s="197"/>
      <c r="INL1038" s="197"/>
      <c r="INM1038" s="197"/>
      <c r="INN1038" s="197"/>
      <c r="INO1038" s="197"/>
      <c r="INP1038" s="197"/>
      <c r="INQ1038" s="197"/>
      <c r="INR1038" s="197"/>
      <c r="INS1038" s="197"/>
      <c r="INT1038" s="197"/>
      <c r="INU1038" s="197"/>
      <c r="INV1038" s="197"/>
      <c r="INW1038" s="197"/>
      <c r="INX1038" s="197"/>
      <c r="INY1038" s="197"/>
      <c r="INZ1038" s="197"/>
      <c r="IOA1038" s="197"/>
      <c r="IOB1038" s="197"/>
      <c r="IOC1038" s="197"/>
      <c r="IOD1038" s="197"/>
      <c r="IOE1038" s="197"/>
      <c r="IOF1038" s="197"/>
      <c r="IOG1038" s="197"/>
      <c r="IOH1038" s="197"/>
      <c r="IOI1038" s="197"/>
      <c r="IOJ1038" s="197"/>
      <c r="IOK1038" s="197"/>
      <c r="IOL1038" s="197"/>
      <c r="IOM1038" s="197"/>
      <c r="ION1038" s="197"/>
      <c r="IOO1038" s="197"/>
      <c r="IOP1038" s="197"/>
      <c r="IOQ1038" s="197"/>
      <c r="IOR1038" s="197"/>
      <c r="IOS1038" s="197"/>
      <c r="IOT1038" s="197"/>
      <c r="IOU1038" s="197"/>
      <c r="IOV1038" s="197"/>
      <c r="IOW1038" s="197"/>
      <c r="IOX1038" s="197"/>
      <c r="IOY1038" s="197"/>
      <c r="IOZ1038" s="197"/>
      <c r="IPA1038" s="197"/>
      <c r="IPB1038" s="197"/>
      <c r="IPC1038" s="197"/>
      <c r="IPD1038" s="197"/>
      <c r="IPE1038" s="197"/>
      <c r="IPF1038" s="197"/>
      <c r="IPG1038" s="197"/>
      <c r="IPH1038" s="197"/>
      <c r="IPI1038" s="197"/>
      <c r="IPJ1038" s="197"/>
      <c r="IPK1038" s="197"/>
      <c r="IPL1038" s="197"/>
      <c r="IPM1038" s="197"/>
      <c r="IPN1038" s="197"/>
      <c r="IPO1038" s="197"/>
      <c r="IPP1038" s="197"/>
      <c r="IPQ1038" s="197"/>
      <c r="IPR1038" s="197"/>
      <c r="IPS1038" s="197"/>
      <c r="IPT1038" s="197"/>
      <c r="IPU1038" s="197"/>
      <c r="IPV1038" s="197"/>
      <c r="IPW1038" s="197"/>
      <c r="IPX1038" s="197"/>
      <c r="IPY1038" s="197"/>
      <c r="IPZ1038" s="197"/>
      <c r="IQA1038" s="197"/>
      <c r="IQB1038" s="197"/>
      <c r="IQC1038" s="197"/>
      <c r="IQD1038" s="197"/>
      <c r="IQE1038" s="197"/>
      <c r="IQF1038" s="197"/>
      <c r="IQG1038" s="197"/>
      <c r="IQH1038" s="197"/>
      <c r="IQI1038" s="197"/>
      <c r="IQJ1038" s="197"/>
      <c r="IQK1038" s="197"/>
      <c r="IQL1038" s="197"/>
      <c r="IQM1038" s="197"/>
      <c r="IQN1038" s="197"/>
      <c r="IQO1038" s="197"/>
      <c r="IQP1038" s="197"/>
      <c r="IQQ1038" s="197"/>
      <c r="IQR1038" s="197"/>
      <c r="IQS1038" s="197"/>
      <c r="IQT1038" s="197"/>
      <c r="IQU1038" s="197"/>
      <c r="IQV1038" s="197"/>
      <c r="IQW1038" s="197"/>
      <c r="IQX1038" s="197"/>
      <c r="IQY1038" s="197"/>
      <c r="IQZ1038" s="197"/>
      <c r="IRA1038" s="197"/>
      <c r="IRB1038" s="197"/>
      <c r="IRC1038" s="197"/>
      <c r="IRD1038" s="197"/>
      <c r="IRE1038" s="197"/>
      <c r="IRF1038" s="197"/>
      <c r="IRG1038" s="197"/>
      <c r="IRH1038" s="197"/>
      <c r="IRI1038" s="197"/>
      <c r="IRJ1038" s="197"/>
      <c r="IRK1038" s="197"/>
      <c r="IRL1038" s="197"/>
      <c r="IRM1038" s="197"/>
      <c r="IRN1038" s="197"/>
      <c r="IRO1038" s="197"/>
      <c r="IRP1038" s="197"/>
      <c r="IRQ1038" s="197"/>
      <c r="IRR1038" s="197"/>
      <c r="IRS1038" s="197"/>
      <c r="IRT1038" s="197"/>
      <c r="IRU1038" s="197"/>
      <c r="IRV1038" s="197"/>
      <c r="IRW1038" s="197"/>
      <c r="IRX1038" s="197"/>
      <c r="IRY1038" s="197"/>
      <c r="IRZ1038" s="197"/>
      <c r="ISA1038" s="197"/>
      <c r="ISB1038" s="197"/>
      <c r="ISC1038" s="197"/>
      <c r="ISD1038" s="197"/>
      <c r="ISE1038" s="197"/>
      <c r="ISF1038" s="197"/>
      <c r="ISG1038" s="197"/>
      <c r="ISH1038" s="197"/>
      <c r="ISI1038" s="197"/>
      <c r="ISJ1038" s="197"/>
      <c r="ISK1038" s="197"/>
      <c r="ISL1038" s="197"/>
      <c r="ISM1038" s="197"/>
      <c r="ISN1038" s="197"/>
      <c r="ISO1038" s="197"/>
      <c r="ISP1038" s="197"/>
      <c r="ISQ1038" s="197"/>
      <c r="ISR1038" s="197"/>
      <c r="ISS1038" s="197"/>
      <c r="IST1038" s="197"/>
      <c r="ISU1038" s="197"/>
      <c r="ISV1038" s="197"/>
      <c r="ISW1038" s="197"/>
      <c r="ISX1038" s="197"/>
      <c r="ISY1038" s="197"/>
      <c r="ISZ1038" s="197"/>
      <c r="ITA1038" s="197"/>
      <c r="ITB1038" s="197"/>
      <c r="ITC1038" s="197"/>
      <c r="ITD1038" s="197"/>
      <c r="ITE1038" s="197"/>
      <c r="ITF1038" s="197"/>
      <c r="ITG1038" s="197"/>
      <c r="ITH1038" s="197"/>
      <c r="ITI1038" s="197"/>
      <c r="ITJ1038" s="197"/>
      <c r="ITK1038" s="197"/>
      <c r="ITL1038" s="197"/>
      <c r="ITM1038" s="197"/>
      <c r="ITN1038" s="197"/>
      <c r="ITO1038" s="197"/>
      <c r="ITP1038" s="197"/>
      <c r="ITQ1038" s="197"/>
      <c r="ITR1038" s="197"/>
      <c r="ITS1038" s="197"/>
      <c r="ITT1038" s="197"/>
      <c r="ITU1038" s="197"/>
      <c r="ITV1038" s="197"/>
      <c r="ITW1038" s="197"/>
      <c r="ITX1038" s="197"/>
      <c r="ITY1038" s="197"/>
      <c r="ITZ1038" s="197"/>
      <c r="IUA1038" s="197"/>
      <c r="IUB1038" s="197"/>
      <c r="IUC1038" s="197"/>
      <c r="IUD1038" s="197"/>
      <c r="IUE1038" s="197"/>
      <c r="IUF1038" s="197"/>
      <c r="IUG1038" s="197"/>
      <c r="IUH1038" s="197"/>
      <c r="IUI1038" s="197"/>
      <c r="IUJ1038" s="197"/>
      <c r="IUK1038" s="197"/>
      <c r="IUL1038" s="197"/>
      <c r="IUM1038" s="197"/>
      <c r="IUN1038" s="197"/>
      <c r="IUO1038" s="197"/>
      <c r="IUP1038" s="197"/>
      <c r="IUQ1038" s="197"/>
      <c r="IUR1038" s="197"/>
      <c r="IUS1038" s="197"/>
      <c r="IUT1038" s="197"/>
      <c r="IUU1038" s="197"/>
      <c r="IUV1038" s="197"/>
      <c r="IUW1038" s="197"/>
      <c r="IUX1038" s="197"/>
      <c r="IUY1038" s="197"/>
      <c r="IUZ1038" s="197"/>
      <c r="IVA1038" s="197"/>
      <c r="IVB1038" s="197"/>
      <c r="IVC1038" s="197"/>
      <c r="IVD1038" s="197"/>
      <c r="IVE1038" s="197"/>
      <c r="IVF1038" s="197"/>
      <c r="IVG1038" s="197"/>
      <c r="IVH1038" s="197"/>
      <c r="IVI1038" s="197"/>
      <c r="IVJ1038" s="197"/>
      <c r="IVK1038" s="197"/>
      <c r="IVL1038" s="197"/>
      <c r="IVM1038" s="197"/>
      <c r="IVN1038" s="197"/>
      <c r="IVO1038" s="197"/>
      <c r="IVP1038" s="197"/>
      <c r="IVQ1038" s="197"/>
      <c r="IVR1038" s="197"/>
      <c r="IVS1038" s="197"/>
      <c r="IVT1038" s="197"/>
      <c r="IVU1038" s="197"/>
      <c r="IVV1038" s="197"/>
      <c r="IVW1038" s="197"/>
      <c r="IVX1038" s="197"/>
      <c r="IVY1038" s="197"/>
      <c r="IVZ1038" s="197"/>
      <c r="IWA1038" s="197"/>
      <c r="IWB1038" s="197"/>
      <c r="IWC1038" s="197"/>
      <c r="IWD1038" s="197"/>
      <c r="IWE1038" s="197"/>
      <c r="IWF1038" s="197"/>
      <c r="IWG1038" s="197"/>
      <c r="IWH1038" s="197"/>
      <c r="IWI1038" s="197"/>
      <c r="IWJ1038" s="197"/>
      <c r="IWK1038" s="197"/>
      <c r="IWL1038" s="197"/>
      <c r="IWM1038" s="197"/>
      <c r="IWN1038" s="197"/>
      <c r="IWO1038" s="197"/>
      <c r="IWP1038" s="197"/>
      <c r="IWQ1038" s="197"/>
      <c r="IWR1038" s="197"/>
      <c r="IWS1038" s="197"/>
      <c r="IWT1038" s="197"/>
      <c r="IWU1038" s="197"/>
      <c r="IWV1038" s="197"/>
      <c r="IWW1038" s="197"/>
      <c r="IWX1038" s="197"/>
      <c r="IWY1038" s="197"/>
      <c r="IWZ1038" s="197"/>
      <c r="IXA1038" s="197"/>
      <c r="IXB1038" s="197"/>
      <c r="IXC1038" s="197"/>
      <c r="IXD1038" s="197"/>
      <c r="IXE1038" s="197"/>
      <c r="IXF1038" s="197"/>
      <c r="IXG1038" s="197"/>
      <c r="IXH1038" s="197"/>
      <c r="IXI1038" s="197"/>
      <c r="IXJ1038" s="197"/>
      <c r="IXK1038" s="197"/>
      <c r="IXL1038" s="197"/>
      <c r="IXM1038" s="197"/>
      <c r="IXN1038" s="197"/>
      <c r="IXO1038" s="197"/>
      <c r="IXP1038" s="197"/>
      <c r="IXQ1038" s="197"/>
      <c r="IXR1038" s="197"/>
      <c r="IXS1038" s="197"/>
      <c r="IXT1038" s="197"/>
      <c r="IXU1038" s="197"/>
      <c r="IXV1038" s="197"/>
      <c r="IXW1038" s="197"/>
      <c r="IXX1038" s="197"/>
      <c r="IXY1038" s="197"/>
      <c r="IXZ1038" s="197"/>
      <c r="IYA1038" s="197"/>
      <c r="IYB1038" s="197"/>
      <c r="IYC1038" s="197"/>
      <c r="IYD1038" s="197"/>
      <c r="IYE1038" s="197"/>
      <c r="IYF1038" s="197"/>
      <c r="IYG1038" s="197"/>
      <c r="IYH1038" s="197"/>
      <c r="IYI1038" s="197"/>
      <c r="IYJ1038" s="197"/>
      <c r="IYK1038" s="197"/>
      <c r="IYL1038" s="197"/>
      <c r="IYM1038" s="197"/>
      <c r="IYN1038" s="197"/>
      <c r="IYO1038" s="197"/>
      <c r="IYP1038" s="197"/>
      <c r="IYQ1038" s="197"/>
      <c r="IYR1038" s="197"/>
      <c r="IYS1038" s="197"/>
      <c r="IYT1038" s="197"/>
      <c r="IYU1038" s="197"/>
      <c r="IYV1038" s="197"/>
      <c r="IYW1038" s="197"/>
      <c r="IYX1038" s="197"/>
      <c r="IYY1038" s="197"/>
      <c r="IYZ1038" s="197"/>
      <c r="IZA1038" s="197"/>
      <c r="IZB1038" s="197"/>
      <c r="IZC1038" s="197"/>
      <c r="IZD1038" s="197"/>
      <c r="IZE1038" s="197"/>
      <c r="IZF1038" s="197"/>
      <c r="IZG1038" s="197"/>
      <c r="IZH1038" s="197"/>
      <c r="IZI1038" s="197"/>
      <c r="IZJ1038" s="197"/>
      <c r="IZK1038" s="197"/>
      <c r="IZL1038" s="197"/>
      <c r="IZM1038" s="197"/>
      <c r="IZN1038" s="197"/>
      <c r="IZO1038" s="197"/>
      <c r="IZP1038" s="197"/>
      <c r="IZQ1038" s="197"/>
      <c r="IZR1038" s="197"/>
      <c r="IZS1038" s="197"/>
      <c r="IZT1038" s="197"/>
      <c r="IZU1038" s="197"/>
      <c r="IZV1038" s="197"/>
      <c r="IZW1038" s="197"/>
      <c r="IZX1038" s="197"/>
      <c r="IZY1038" s="197"/>
      <c r="IZZ1038" s="197"/>
      <c r="JAA1038" s="197"/>
      <c r="JAB1038" s="197"/>
      <c r="JAC1038" s="197"/>
      <c r="JAD1038" s="197"/>
      <c r="JAE1038" s="197"/>
      <c r="JAF1038" s="197"/>
      <c r="JAG1038" s="197"/>
      <c r="JAH1038" s="197"/>
      <c r="JAI1038" s="197"/>
      <c r="JAJ1038" s="197"/>
      <c r="JAK1038" s="197"/>
      <c r="JAL1038" s="197"/>
      <c r="JAM1038" s="197"/>
      <c r="JAN1038" s="197"/>
      <c r="JAO1038" s="197"/>
      <c r="JAP1038" s="197"/>
      <c r="JAQ1038" s="197"/>
      <c r="JAR1038" s="197"/>
      <c r="JAS1038" s="197"/>
      <c r="JAT1038" s="197"/>
      <c r="JAU1038" s="197"/>
      <c r="JAV1038" s="197"/>
      <c r="JAW1038" s="197"/>
      <c r="JAX1038" s="197"/>
      <c r="JAY1038" s="197"/>
      <c r="JAZ1038" s="197"/>
      <c r="JBA1038" s="197"/>
      <c r="JBB1038" s="197"/>
      <c r="JBC1038" s="197"/>
      <c r="JBD1038" s="197"/>
      <c r="JBE1038" s="197"/>
      <c r="JBF1038" s="197"/>
      <c r="JBG1038" s="197"/>
      <c r="JBH1038" s="197"/>
      <c r="JBI1038" s="197"/>
      <c r="JBJ1038" s="197"/>
      <c r="JBK1038" s="197"/>
      <c r="JBL1038" s="197"/>
      <c r="JBM1038" s="197"/>
      <c r="JBN1038" s="197"/>
      <c r="JBO1038" s="197"/>
      <c r="JBP1038" s="197"/>
      <c r="JBQ1038" s="197"/>
      <c r="JBR1038" s="197"/>
      <c r="JBS1038" s="197"/>
      <c r="JBT1038" s="197"/>
      <c r="JBU1038" s="197"/>
      <c r="JBV1038" s="197"/>
      <c r="JBW1038" s="197"/>
      <c r="JBX1038" s="197"/>
      <c r="JBY1038" s="197"/>
      <c r="JBZ1038" s="197"/>
      <c r="JCA1038" s="197"/>
      <c r="JCB1038" s="197"/>
      <c r="JCC1038" s="197"/>
      <c r="JCD1038" s="197"/>
      <c r="JCE1038" s="197"/>
      <c r="JCF1038" s="197"/>
      <c r="JCG1038" s="197"/>
      <c r="JCH1038" s="197"/>
      <c r="JCI1038" s="197"/>
      <c r="JCJ1038" s="197"/>
      <c r="JCK1038" s="197"/>
      <c r="JCL1038" s="197"/>
      <c r="JCM1038" s="197"/>
      <c r="JCN1038" s="197"/>
      <c r="JCO1038" s="197"/>
      <c r="JCP1038" s="197"/>
      <c r="JCQ1038" s="197"/>
      <c r="JCR1038" s="197"/>
      <c r="JCS1038" s="197"/>
      <c r="JCT1038" s="197"/>
      <c r="JCU1038" s="197"/>
      <c r="JCV1038" s="197"/>
      <c r="JCW1038" s="197"/>
      <c r="JCX1038" s="197"/>
      <c r="JCY1038" s="197"/>
      <c r="JCZ1038" s="197"/>
      <c r="JDA1038" s="197"/>
      <c r="JDB1038" s="197"/>
      <c r="JDC1038" s="197"/>
      <c r="JDD1038" s="197"/>
      <c r="JDE1038" s="197"/>
      <c r="JDF1038" s="197"/>
      <c r="JDG1038" s="197"/>
      <c r="JDH1038" s="197"/>
      <c r="JDI1038" s="197"/>
      <c r="JDJ1038" s="197"/>
      <c r="JDK1038" s="197"/>
      <c r="JDL1038" s="197"/>
      <c r="JDM1038" s="197"/>
      <c r="JDN1038" s="197"/>
      <c r="JDO1038" s="197"/>
      <c r="JDP1038" s="197"/>
      <c r="JDQ1038" s="197"/>
      <c r="JDR1038" s="197"/>
      <c r="JDS1038" s="197"/>
      <c r="JDT1038" s="197"/>
      <c r="JDU1038" s="197"/>
      <c r="JDV1038" s="197"/>
      <c r="JDW1038" s="197"/>
      <c r="JDX1038" s="197"/>
      <c r="JDY1038" s="197"/>
      <c r="JDZ1038" s="197"/>
      <c r="JEA1038" s="197"/>
      <c r="JEB1038" s="197"/>
      <c r="JEC1038" s="197"/>
      <c r="JED1038" s="197"/>
      <c r="JEE1038" s="197"/>
      <c r="JEF1038" s="197"/>
      <c r="JEG1038" s="197"/>
      <c r="JEH1038" s="197"/>
      <c r="JEI1038" s="197"/>
      <c r="JEJ1038" s="197"/>
      <c r="JEK1038" s="197"/>
      <c r="JEL1038" s="197"/>
      <c r="JEM1038" s="197"/>
      <c r="JEN1038" s="197"/>
      <c r="JEO1038" s="197"/>
      <c r="JEP1038" s="197"/>
      <c r="JEQ1038" s="197"/>
      <c r="JER1038" s="197"/>
      <c r="JES1038" s="197"/>
      <c r="JET1038" s="197"/>
      <c r="JEU1038" s="197"/>
      <c r="JEV1038" s="197"/>
      <c r="JEW1038" s="197"/>
      <c r="JEX1038" s="197"/>
      <c r="JEY1038" s="197"/>
      <c r="JEZ1038" s="197"/>
      <c r="JFA1038" s="197"/>
      <c r="JFB1038" s="197"/>
      <c r="JFC1038" s="197"/>
      <c r="JFD1038" s="197"/>
      <c r="JFE1038" s="197"/>
      <c r="JFF1038" s="197"/>
      <c r="JFG1038" s="197"/>
      <c r="JFH1038" s="197"/>
      <c r="JFI1038" s="197"/>
      <c r="JFJ1038" s="197"/>
      <c r="JFK1038" s="197"/>
      <c r="JFL1038" s="197"/>
      <c r="JFM1038" s="197"/>
      <c r="JFN1038" s="197"/>
      <c r="JFO1038" s="197"/>
      <c r="JFP1038" s="197"/>
      <c r="JFQ1038" s="197"/>
      <c r="JFR1038" s="197"/>
      <c r="JFS1038" s="197"/>
      <c r="JFT1038" s="197"/>
      <c r="JFU1038" s="197"/>
      <c r="JFV1038" s="197"/>
      <c r="JFW1038" s="197"/>
      <c r="JFX1038" s="197"/>
      <c r="JFY1038" s="197"/>
      <c r="JFZ1038" s="197"/>
      <c r="JGA1038" s="197"/>
      <c r="JGB1038" s="197"/>
      <c r="JGC1038" s="197"/>
      <c r="JGD1038" s="197"/>
      <c r="JGE1038" s="197"/>
      <c r="JGF1038" s="197"/>
      <c r="JGG1038" s="197"/>
      <c r="JGH1038" s="197"/>
      <c r="JGI1038" s="197"/>
      <c r="JGJ1038" s="197"/>
      <c r="JGK1038" s="197"/>
      <c r="JGL1038" s="197"/>
      <c r="JGM1038" s="197"/>
      <c r="JGN1038" s="197"/>
      <c r="JGO1038" s="197"/>
      <c r="JGP1038" s="197"/>
      <c r="JGQ1038" s="197"/>
      <c r="JGR1038" s="197"/>
      <c r="JGS1038" s="197"/>
      <c r="JGT1038" s="197"/>
      <c r="JGU1038" s="197"/>
      <c r="JGV1038" s="197"/>
      <c r="JGW1038" s="197"/>
      <c r="JGX1038" s="197"/>
      <c r="JGY1038" s="197"/>
      <c r="JGZ1038" s="197"/>
      <c r="JHA1038" s="197"/>
      <c r="JHB1038" s="197"/>
      <c r="JHC1038" s="197"/>
      <c r="JHD1038" s="197"/>
      <c r="JHE1038" s="197"/>
      <c r="JHF1038" s="197"/>
      <c r="JHG1038" s="197"/>
      <c r="JHH1038" s="197"/>
      <c r="JHI1038" s="197"/>
      <c r="JHJ1038" s="197"/>
      <c r="JHK1038" s="197"/>
      <c r="JHL1038" s="197"/>
      <c r="JHM1038" s="197"/>
      <c r="JHN1038" s="197"/>
      <c r="JHO1038" s="197"/>
      <c r="JHP1038" s="197"/>
      <c r="JHQ1038" s="197"/>
      <c r="JHR1038" s="197"/>
      <c r="JHS1038" s="197"/>
      <c r="JHT1038" s="197"/>
      <c r="JHU1038" s="197"/>
      <c r="JHV1038" s="197"/>
      <c r="JHW1038" s="197"/>
      <c r="JHX1038" s="197"/>
      <c r="JHY1038" s="197"/>
      <c r="JHZ1038" s="197"/>
      <c r="JIA1038" s="197"/>
      <c r="JIB1038" s="197"/>
      <c r="JIC1038" s="197"/>
      <c r="JID1038" s="197"/>
      <c r="JIE1038" s="197"/>
      <c r="JIF1038" s="197"/>
      <c r="JIG1038" s="197"/>
      <c r="JIH1038" s="197"/>
      <c r="JII1038" s="197"/>
      <c r="JIJ1038" s="197"/>
      <c r="JIK1038" s="197"/>
      <c r="JIL1038" s="197"/>
      <c r="JIM1038" s="197"/>
      <c r="JIN1038" s="197"/>
      <c r="JIO1038" s="197"/>
      <c r="JIP1038" s="197"/>
      <c r="JIQ1038" s="197"/>
      <c r="JIR1038" s="197"/>
      <c r="JIS1038" s="197"/>
      <c r="JIT1038" s="197"/>
      <c r="JIU1038" s="197"/>
      <c r="JIV1038" s="197"/>
      <c r="JIW1038" s="197"/>
      <c r="JIX1038" s="197"/>
      <c r="JIY1038" s="197"/>
      <c r="JIZ1038" s="197"/>
      <c r="JJA1038" s="197"/>
      <c r="JJB1038" s="197"/>
      <c r="JJC1038" s="197"/>
      <c r="JJD1038" s="197"/>
      <c r="JJE1038" s="197"/>
      <c r="JJF1038" s="197"/>
      <c r="JJG1038" s="197"/>
      <c r="JJH1038" s="197"/>
      <c r="JJI1038" s="197"/>
      <c r="JJJ1038" s="197"/>
      <c r="JJK1038" s="197"/>
      <c r="JJL1038" s="197"/>
      <c r="JJM1038" s="197"/>
      <c r="JJN1038" s="197"/>
      <c r="JJO1038" s="197"/>
      <c r="JJP1038" s="197"/>
      <c r="JJQ1038" s="197"/>
      <c r="JJR1038" s="197"/>
      <c r="JJS1038" s="197"/>
      <c r="JJT1038" s="197"/>
      <c r="JJU1038" s="197"/>
      <c r="JJV1038" s="197"/>
      <c r="JJW1038" s="197"/>
      <c r="JJX1038" s="197"/>
      <c r="JJY1038" s="197"/>
      <c r="JJZ1038" s="197"/>
      <c r="JKA1038" s="197"/>
      <c r="JKB1038" s="197"/>
      <c r="JKC1038" s="197"/>
      <c r="JKD1038" s="197"/>
      <c r="JKE1038" s="197"/>
      <c r="JKF1038" s="197"/>
      <c r="JKG1038" s="197"/>
      <c r="JKH1038" s="197"/>
      <c r="JKI1038" s="197"/>
      <c r="JKJ1038" s="197"/>
      <c r="JKK1038" s="197"/>
      <c r="JKL1038" s="197"/>
      <c r="JKM1038" s="197"/>
      <c r="JKN1038" s="197"/>
      <c r="JKO1038" s="197"/>
      <c r="JKP1038" s="197"/>
      <c r="JKQ1038" s="197"/>
      <c r="JKR1038" s="197"/>
      <c r="JKS1038" s="197"/>
      <c r="JKT1038" s="197"/>
      <c r="JKU1038" s="197"/>
      <c r="JKV1038" s="197"/>
      <c r="JKW1038" s="197"/>
      <c r="JKX1038" s="197"/>
      <c r="JKY1038" s="197"/>
      <c r="JKZ1038" s="197"/>
      <c r="JLA1038" s="197"/>
      <c r="JLB1038" s="197"/>
      <c r="JLC1038" s="197"/>
      <c r="JLD1038" s="197"/>
      <c r="JLE1038" s="197"/>
      <c r="JLF1038" s="197"/>
      <c r="JLG1038" s="197"/>
      <c r="JLH1038" s="197"/>
      <c r="JLI1038" s="197"/>
      <c r="JLJ1038" s="197"/>
      <c r="JLK1038" s="197"/>
      <c r="JLL1038" s="197"/>
      <c r="JLM1038" s="197"/>
      <c r="JLN1038" s="197"/>
      <c r="JLO1038" s="197"/>
      <c r="JLP1038" s="197"/>
      <c r="JLQ1038" s="197"/>
      <c r="JLR1038" s="197"/>
      <c r="JLS1038" s="197"/>
      <c r="JLT1038" s="197"/>
      <c r="JLU1038" s="197"/>
      <c r="JLV1038" s="197"/>
      <c r="JLW1038" s="197"/>
      <c r="JLX1038" s="197"/>
      <c r="JLY1038" s="197"/>
      <c r="JLZ1038" s="197"/>
      <c r="JMA1038" s="197"/>
      <c r="JMB1038" s="197"/>
      <c r="JMC1038" s="197"/>
      <c r="JMD1038" s="197"/>
      <c r="JME1038" s="197"/>
      <c r="JMF1038" s="197"/>
      <c r="JMG1038" s="197"/>
      <c r="JMH1038" s="197"/>
      <c r="JMI1038" s="197"/>
      <c r="JMJ1038" s="197"/>
      <c r="JMK1038" s="197"/>
      <c r="JML1038" s="197"/>
      <c r="JMM1038" s="197"/>
      <c r="JMN1038" s="197"/>
      <c r="JMO1038" s="197"/>
      <c r="JMP1038" s="197"/>
      <c r="JMQ1038" s="197"/>
      <c r="JMR1038" s="197"/>
      <c r="JMS1038" s="197"/>
      <c r="JMT1038" s="197"/>
      <c r="JMU1038" s="197"/>
      <c r="JMV1038" s="197"/>
      <c r="JMW1038" s="197"/>
      <c r="JMX1038" s="197"/>
      <c r="JMY1038" s="197"/>
      <c r="JMZ1038" s="197"/>
      <c r="JNA1038" s="197"/>
      <c r="JNB1038" s="197"/>
      <c r="JNC1038" s="197"/>
      <c r="JND1038" s="197"/>
      <c r="JNE1038" s="197"/>
      <c r="JNF1038" s="197"/>
      <c r="JNG1038" s="197"/>
      <c r="JNH1038" s="197"/>
      <c r="JNI1038" s="197"/>
      <c r="JNJ1038" s="197"/>
      <c r="JNK1038" s="197"/>
      <c r="JNL1038" s="197"/>
      <c r="JNM1038" s="197"/>
      <c r="JNN1038" s="197"/>
      <c r="JNO1038" s="197"/>
      <c r="JNP1038" s="197"/>
      <c r="JNQ1038" s="197"/>
      <c r="JNR1038" s="197"/>
      <c r="JNS1038" s="197"/>
      <c r="JNT1038" s="197"/>
      <c r="JNU1038" s="197"/>
      <c r="JNV1038" s="197"/>
      <c r="JNW1038" s="197"/>
      <c r="JNX1038" s="197"/>
      <c r="JNY1038" s="197"/>
      <c r="JNZ1038" s="197"/>
      <c r="JOA1038" s="197"/>
      <c r="JOB1038" s="197"/>
      <c r="JOC1038" s="197"/>
      <c r="JOD1038" s="197"/>
      <c r="JOE1038" s="197"/>
      <c r="JOF1038" s="197"/>
      <c r="JOG1038" s="197"/>
      <c r="JOH1038" s="197"/>
      <c r="JOI1038" s="197"/>
      <c r="JOJ1038" s="197"/>
      <c r="JOK1038" s="197"/>
      <c r="JOL1038" s="197"/>
      <c r="JOM1038" s="197"/>
      <c r="JON1038" s="197"/>
      <c r="JOO1038" s="197"/>
      <c r="JOP1038" s="197"/>
      <c r="JOQ1038" s="197"/>
      <c r="JOR1038" s="197"/>
      <c r="JOS1038" s="197"/>
      <c r="JOT1038" s="197"/>
      <c r="JOU1038" s="197"/>
      <c r="JOV1038" s="197"/>
      <c r="JOW1038" s="197"/>
      <c r="JOX1038" s="197"/>
      <c r="JOY1038" s="197"/>
      <c r="JOZ1038" s="197"/>
      <c r="JPA1038" s="197"/>
      <c r="JPB1038" s="197"/>
      <c r="JPC1038" s="197"/>
      <c r="JPD1038" s="197"/>
      <c r="JPE1038" s="197"/>
      <c r="JPF1038" s="197"/>
      <c r="JPG1038" s="197"/>
      <c r="JPH1038" s="197"/>
      <c r="JPI1038" s="197"/>
      <c r="JPJ1038" s="197"/>
      <c r="JPK1038" s="197"/>
      <c r="JPL1038" s="197"/>
      <c r="JPM1038" s="197"/>
      <c r="JPN1038" s="197"/>
      <c r="JPO1038" s="197"/>
      <c r="JPP1038" s="197"/>
      <c r="JPQ1038" s="197"/>
      <c r="JPR1038" s="197"/>
      <c r="JPS1038" s="197"/>
      <c r="JPT1038" s="197"/>
      <c r="JPU1038" s="197"/>
      <c r="JPV1038" s="197"/>
      <c r="JPW1038" s="197"/>
      <c r="JPX1038" s="197"/>
      <c r="JPY1038" s="197"/>
      <c r="JPZ1038" s="197"/>
      <c r="JQA1038" s="197"/>
      <c r="JQB1038" s="197"/>
      <c r="JQC1038" s="197"/>
      <c r="JQD1038" s="197"/>
      <c r="JQE1038" s="197"/>
      <c r="JQF1038" s="197"/>
      <c r="JQG1038" s="197"/>
      <c r="JQH1038" s="197"/>
      <c r="JQI1038" s="197"/>
      <c r="JQJ1038" s="197"/>
      <c r="JQK1038" s="197"/>
      <c r="JQL1038" s="197"/>
      <c r="JQM1038" s="197"/>
      <c r="JQN1038" s="197"/>
      <c r="JQO1038" s="197"/>
      <c r="JQP1038" s="197"/>
      <c r="JQQ1038" s="197"/>
      <c r="JQR1038" s="197"/>
      <c r="JQS1038" s="197"/>
      <c r="JQT1038" s="197"/>
      <c r="JQU1038" s="197"/>
      <c r="JQV1038" s="197"/>
      <c r="JQW1038" s="197"/>
      <c r="JQX1038" s="197"/>
      <c r="JQY1038" s="197"/>
      <c r="JQZ1038" s="197"/>
      <c r="JRA1038" s="197"/>
      <c r="JRB1038" s="197"/>
      <c r="JRC1038" s="197"/>
      <c r="JRD1038" s="197"/>
      <c r="JRE1038" s="197"/>
      <c r="JRF1038" s="197"/>
      <c r="JRG1038" s="197"/>
      <c r="JRH1038" s="197"/>
      <c r="JRI1038" s="197"/>
      <c r="JRJ1038" s="197"/>
      <c r="JRK1038" s="197"/>
      <c r="JRL1038" s="197"/>
      <c r="JRM1038" s="197"/>
      <c r="JRN1038" s="197"/>
      <c r="JRO1038" s="197"/>
      <c r="JRP1038" s="197"/>
      <c r="JRQ1038" s="197"/>
      <c r="JRR1038" s="197"/>
      <c r="JRS1038" s="197"/>
      <c r="JRT1038" s="197"/>
      <c r="JRU1038" s="197"/>
      <c r="JRV1038" s="197"/>
      <c r="JRW1038" s="197"/>
      <c r="JRX1038" s="197"/>
      <c r="JRY1038" s="197"/>
      <c r="JRZ1038" s="197"/>
      <c r="JSA1038" s="197"/>
      <c r="JSB1038" s="197"/>
      <c r="JSC1038" s="197"/>
      <c r="JSD1038" s="197"/>
      <c r="JSE1038" s="197"/>
      <c r="JSF1038" s="197"/>
      <c r="JSG1038" s="197"/>
      <c r="JSH1038" s="197"/>
      <c r="JSI1038" s="197"/>
      <c r="JSJ1038" s="197"/>
      <c r="JSK1038" s="197"/>
      <c r="JSL1038" s="197"/>
      <c r="JSM1038" s="197"/>
      <c r="JSN1038" s="197"/>
      <c r="JSO1038" s="197"/>
      <c r="JSP1038" s="197"/>
      <c r="JSQ1038" s="197"/>
      <c r="JSR1038" s="197"/>
      <c r="JSS1038" s="197"/>
      <c r="JST1038" s="197"/>
      <c r="JSU1038" s="197"/>
      <c r="JSV1038" s="197"/>
      <c r="JSW1038" s="197"/>
      <c r="JSX1038" s="197"/>
      <c r="JSY1038" s="197"/>
      <c r="JSZ1038" s="197"/>
      <c r="JTA1038" s="197"/>
      <c r="JTB1038" s="197"/>
      <c r="JTC1038" s="197"/>
      <c r="JTD1038" s="197"/>
      <c r="JTE1038" s="197"/>
      <c r="JTF1038" s="197"/>
      <c r="JTG1038" s="197"/>
      <c r="JTH1038" s="197"/>
      <c r="JTI1038" s="197"/>
      <c r="JTJ1038" s="197"/>
      <c r="JTK1038" s="197"/>
      <c r="JTL1038" s="197"/>
      <c r="JTM1038" s="197"/>
      <c r="JTN1038" s="197"/>
      <c r="JTO1038" s="197"/>
      <c r="JTP1038" s="197"/>
      <c r="JTQ1038" s="197"/>
      <c r="JTR1038" s="197"/>
      <c r="JTS1038" s="197"/>
      <c r="JTT1038" s="197"/>
      <c r="JTU1038" s="197"/>
      <c r="JTV1038" s="197"/>
      <c r="JTW1038" s="197"/>
      <c r="JTX1038" s="197"/>
      <c r="JTY1038" s="197"/>
      <c r="JTZ1038" s="197"/>
      <c r="JUA1038" s="197"/>
      <c r="JUB1038" s="197"/>
      <c r="JUC1038" s="197"/>
      <c r="JUD1038" s="197"/>
      <c r="JUE1038" s="197"/>
      <c r="JUF1038" s="197"/>
      <c r="JUG1038" s="197"/>
      <c r="JUH1038" s="197"/>
      <c r="JUI1038" s="197"/>
      <c r="JUJ1038" s="197"/>
      <c r="JUK1038" s="197"/>
      <c r="JUL1038" s="197"/>
      <c r="JUM1038" s="197"/>
      <c r="JUN1038" s="197"/>
      <c r="JUO1038" s="197"/>
      <c r="JUP1038" s="197"/>
      <c r="JUQ1038" s="197"/>
      <c r="JUR1038" s="197"/>
      <c r="JUS1038" s="197"/>
      <c r="JUT1038" s="197"/>
      <c r="JUU1038" s="197"/>
      <c r="JUV1038" s="197"/>
      <c r="JUW1038" s="197"/>
      <c r="JUX1038" s="197"/>
      <c r="JUY1038" s="197"/>
      <c r="JUZ1038" s="197"/>
      <c r="JVA1038" s="197"/>
      <c r="JVB1038" s="197"/>
      <c r="JVC1038" s="197"/>
      <c r="JVD1038" s="197"/>
      <c r="JVE1038" s="197"/>
      <c r="JVF1038" s="197"/>
      <c r="JVG1038" s="197"/>
      <c r="JVH1038" s="197"/>
      <c r="JVI1038" s="197"/>
      <c r="JVJ1038" s="197"/>
      <c r="JVK1038" s="197"/>
      <c r="JVL1038" s="197"/>
      <c r="JVM1038" s="197"/>
      <c r="JVN1038" s="197"/>
      <c r="JVO1038" s="197"/>
      <c r="JVP1038" s="197"/>
      <c r="JVQ1038" s="197"/>
      <c r="JVR1038" s="197"/>
      <c r="JVS1038" s="197"/>
      <c r="JVT1038" s="197"/>
      <c r="JVU1038" s="197"/>
      <c r="JVV1038" s="197"/>
      <c r="JVW1038" s="197"/>
      <c r="JVX1038" s="197"/>
      <c r="JVY1038" s="197"/>
      <c r="JVZ1038" s="197"/>
      <c r="JWA1038" s="197"/>
      <c r="JWB1038" s="197"/>
      <c r="JWC1038" s="197"/>
      <c r="JWD1038" s="197"/>
      <c r="JWE1038" s="197"/>
      <c r="JWF1038" s="197"/>
      <c r="JWG1038" s="197"/>
      <c r="JWH1038" s="197"/>
      <c r="JWI1038" s="197"/>
      <c r="JWJ1038" s="197"/>
      <c r="JWK1038" s="197"/>
      <c r="JWL1038" s="197"/>
      <c r="JWM1038" s="197"/>
      <c r="JWN1038" s="197"/>
      <c r="JWO1038" s="197"/>
      <c r="JWP1038" s="197"/>
      <c r="JWQ1038" s="197"/>
      <c r="JWR1038" s="197"/>
      <c r="JWS1038" s="197"/>
      <c r="JWT1038" s="197"/>
      <c r="JWU1038" s="197"/>
      <c r="JWV1038" s="197"/>
      <c r="JWW1038" s="197"/>
      <c r="JWX1038" s="197"/>
      <c r="JWY1038" s="197"/>
      <c r="JWZ1038" s="197"/>
      <c r="JXA1038" s="197"/>
      <c r="JXB1038" s="197"/>
      <c r="JXC1038" s="197"/>
      <c r="JXD1038" s="197"/>
      <c r="JXE1038" s="197"/>
      <c r="JXF1038" s="197"/>
      <c r="JXG1038" s="197"/>
      <c r="JXH1038" s="197"/>
      <c r="JXI1038" s="197"/>
      <c r="JXJ1038" s="197"/>
      <c r="JXK1038" s="197"/>
      <c r="JXL1038" s="197"/>
      <c r="JXM1038" s="197"/>
      <c r="JXN1038" s="197"/>
      <c r="JXO1038" s="197"/>
      <c r="JXP1038" s="197"/>
      <c r="JXQ1038" s="197"/>
      <c r="JXR1038" s="197"/>
      <c r="JXS1038" s="197"/>
      <c r="JXT1038" s="197"/>
      <c r="JXU1038" s="197"/>
      <c r="JXV1038" s="197"/>
      <c r="JXW1038" s="197"/>
      <c r="JXX1038" s="197"/>
      <c r="JXY1038" s="197"/>
      <c r="JXZ1038" s="197"/>
      <c r="JYA1038" s="197"/>
      <c r="JYB1038" s="197"/>
      <c r="JYC1038" s="197"/>
      <c r="JYD1038" s="197"/>
      <c r="JYE1038" s="197"/>
      <c r="JYF1038" s="197"/>
      <c r="JYG1038" s="197"/>
      <c r="JYH1038" s="197"/>
      <c r="JYI1038" s="197"/>
      <c r="JYJ1038" s="197"/>
      <c r="JYK1038" s="197"/>
      <c r="JYL1038" s="197"/>
      <c r="JYM1038" s="197"/>
      <c r="JYN1038" s="197"/>
      <c r="JYO1038" s="197"/>
      <c r="JYP1038" s="197"/>
      <c r="JYQ1038" s="197"/>
      <c r="JYR1038" s="197"/>
      <c r="JYS1038" s="197"/>
      <c r="JYT1038" s="197"/>
      <c r="JYU1038" s="197"/>
      <c r="JYV1038" s="197"/>
      <c r="JYW1038" s="197"/>
      <c r="JYX1038" s="197"/>
      <c r="JYY1038" s="197"/>
      <c r="JYZ1038" s="197"/>
      <c r="JZA1038" s="197"/>
      <c r="JZB1038" s="197"/>
      <c r="JZC1038" s="197"/>
      <c r="JZD1038" s="197"/>
      <c r="JZE1038" s="197"/>
      <c r="JZF1038" s="197"/>
      <c r="JZG1038" s="197"/>
      <c r="JZH1038" s="197"/>
      <c r="JZI1038" s="197"/>
      <c r="JZJ1038" s="197"/>
      <c r="JZK1038" s="197"/>
      <c r="JZL1038" s="197"/>
      <c r="JZM1038" s="197"/>
      <c r="JZN1038" s="197"/>
      <c r="JZO1038" s="197"/>
      <c r="JZP1038" s="197"/>
      <c r="JZQ1038" s="197"/>
      <c r="JZR1038" s="197"/>
      <c r="JZS1038" s="197"/>
      <c r="JZT1038" s="197"/>
      <c r="JZU1038" s="197"/>
      <c r="JZV1038" s="197"/>
      <c r="JZW1038" s="197"/>
      <c r="JZX1038" s="197"/>
      <c r="JZY1038" s="197"/>
      <c r="JZZ1038" s="197"/>
      <c r="KAA1038" s="197"/>
      <c r="KAB1038" s="197"/>
      <c r="KAC1038" s="197"/>
      <c r="KAD1038" s="197"/>
      <c r="KAE1038" s="197"/>
      <c r="KAF1038" s="197"/>
      <c r="KAG1038" s="197"/>
      <c r="KAH1038" s="197"/>
      <c r="KAI1038" s="197"/>
      <c r="KAJ1038" s="197"/>
      <c r="KAK1038" s="197"/>
      <c r="KAL1038" s="197"/>
      <c r="KAM1038" s="197"/>
      <c r="KAN1038" s="197"/>
      <c r="KAO1038" s="197"/>
      <c r="KAP1038" s="197"/>
      <c r="KAQ1038" s="197"/>
      <c r="KAR1038" s="197"/>
      <c r="KAS1038" s="197"/>
      <c r="KAT1038" s="197"/>
      <c r="KAU1038" s="197"/>
      <c r="KAV1038" s="197"/>
      <c r="KAW1038" s="197"/>
      <c r="KAX1038" s="197"/>
      <c r="KAY1038" s="197"/>
      <c r="KAZ1038" s="197"/>
      <c r="KBA1038" s="197"/>
      <c r="KBB1038" s="197"/>
      <c r="KBC1038" s="197"/>
      <c r="KBD1038" s="197"/>
      <c r="KBE1038" s="197"/>
      <c r="KBF1038" s="197"/>
      <c r="KBG1038" s="197"/>
      <c r="KBH1038" s="197"/>
      <c r="KBI1038" s="197"/>
      <c r="KBJ1038" s="197"/>
      <c r="KBK1038" s="197"/>
      <c r="KBL1038" s="197"/>
      <c r="KBM1038" s="197"/>
      <c r="KBN1038" s="197"/>
      <c r="KBO1038" s="197"/>
      <c r="KBP1038" s="197"/>
      <c r="KBQ1038" s="197"/>
      <c r="KBR1038" s="197"/>
      <c r="KBS1038" s="197"/>
      <c r="KBT1038" s="197"/>
      <c r="KBU1038" s="197"/>
      <c r="KBV1038" s="197"/>
      <c r="KBW1038" s="197"/>
      <c r="KBX1038" s="197"/>
      <c r="KBY1038" s="197"/>
      <c r="KBZ1038" s="197"/>
      <c r="KCA1038" s="197"/>
      <c r="KCB1038" s="197"/>
      <c r="KCC1038" s="197"/>
      <c r="KCD1038" s="197"/>
      <c r="KCE1038" s="197"/>
      <c r="KCF1038" s="197"/>
      <c r="KCG1038" s="197"/>
      <c r="KCH1038" s="197"/>
      <c r="KCI1038" s="197"/>
      <c r="KCJ1038" s="197"/>
      <c r="KCK1038" s="197"/>
      <c r="KCL1038" s="197"/>
      <c r="KCM1038" s="197"/>
      <c r="KCN1038" s="197"/>
      <c r="KCO1038" s="197"/>
      <c r="KCP1038" s="197"/>
      <c r="KCQ1038" s="197"/>
      <c r="KCR1038" s="197"/>
      <c r="KCS1038" s="197"/>
      <c r="KCT1038" s="197"/>
      <c r="KCU1038" s="197"/>
      <c r="KCV1038" s="197"/>
      <c r="KCW1038" s="197"/>
      <c r="KCX1038" s="197"/>
      <c r="KCY1038" s="197"/>
      <c r="KCZ1038" s="197"/>
      <c r="KDA1038" s="197"/>
      <c r="KDB1038" s="197"/>
      <c r="KDC1038" s="197"/>
      <c r="KDD1038" s="197"/>
      <c r="KDE1038" s="197"/>
      <c r="KDF1038" s="197"/>
      <c r="KDG1038" s="197"/>
      <c r="KDH1038" s="197"/>
      <c r="KDI1038" s="197"/>
      <c r="KDJ1038" s="197"/>
      <c r="KDK1038" s="197"/>
      <c r="KDL1038" s="197"/>
      <c r="KDM1038" s="197"/>
      <c r="KDN1038" s="197"/>
      <c r="KDO1038" s="197"/>
      <c r="KDP1038" s="197"/>
      <c r="KDQ1038" s="197"/>
      <c r="KDR1038" s="197"/>
      <c r="KDS1038" s="197"/>
      <c r="KDT1038" s="197"/>
      <c r="KDU1038" s="197"/>
      <c r="KDV1038" s="197"/>
      <c r="KDW1038" s="197"/>
      <c r="KDX1038" s="197"/>
      <c r="KDY1038" s="197"/>
      <c r="KDZ1038" s="197"/>
      <c r="KEA1038" s="197"/>
      <c r="KEB1038" s="197"/>
      <c r="KEC1038" s="197"/>
      <c r="KED1038" s="197"/>
      <c r="KEE1038" s="197"/>
      <c r="KEF1038" s="197"/>
      <c r="KEG1038" s="197"/>
      <c r="KEH1038" s="197"/>
      <c r="KEI1038" s="197"/>
      <c r="KEJ1038" s="197"/>
      <c r="KEK1038" s="197"/>
      <c r="KEL1038" s="197"/>
      <c r="KEM1038" s="197"/>
      <c r="KEN1038" s="197"/>
      <c r="KEO1038" s="197"/>
      <c r="KEP1038" s="197"/>
      <c r="KEQ1038" s="197"/>
      <c r="KER1038" s="197"/>
      <c r="KES1038" s="197"/>
      <c r="KET1038" s="197"/>
      <c r="KEU1038" s="197"/>
      <c r="KEV1038" s="197"/>
      <c r="KEW1038" s="197"/>
      <c r="KEX1038" s="197"/>
      <c r="KEY1038" s="197"/>
      <c r="KEZ1038" s="197"/>
      <c r="KFA1038" s="197"/>
      <c r="KFB1038" s="197"/>
      <c r="KFC1038" s="197"/>
      <c r="KFD1038" s="197"/>
      <c r="KFE1038" s="197"/>
      <c r="KFF1038" s="197"/>
      <c r="KFG1038" s="197"/>
      <c r="KFH1038" s="197"/>
      <c r="KFI1038" s="197"/>
      <c r="KFJ1038" s="197"/>
      <c r="KFK1038" s="197"/>
      <c r="KFL1038" s="197"/>
      <c r="KFM1038" s="197"/>
      <c r="KFN1038" s="197"/>
      <c r="KFO1038" s="197"/>
      <c r="KFP1038" s="197"/>
      <c r="KFQ1038" s="197"/>
      <c r="KFR1038" s="197"/>
      <c r="KFS1038" s="197"/>
      <c r="KFT1038" s="197"/>
      <c r="KFU1038" s="197"/>
      <c r="KFV1038" s="197"/>
      <c r="KFW1038" s="197"/>
      <c r="KFX1038" s="197"/>
      <c r="KFY1038" s="197"/>
      <c r="KFZ1038" s="197"/>
      <c r="KGA1038" s="197"/>
      <c r="KGB1038" s="197"/>
      <c r="KGC1038" s="197"/>
      <c r="KGD1038" s="197"/>
      <c r="KGE1038" s="197"/>
      <c r="KGF1038" s="197"/>
      <c r="KGG1038" s="197"/>
      <c r="KGH1038" s="197"/>
      <c r="KGI1038" s="197"/>
      <c r="KGJ1038" s="197"/>
      <c r="KGK1038" s="197"/>
      <c r="KGL1038" s="197"/>
      <c r="KGM1038" s="197"/>
      <c r="KGN1038" s="197"/>
      <c r="KGO1038" s="197"/>
      <c r="KGP1038" s="197"/>
      <c r="KGQ1038" s="197"/>
      <c r="KGR1038" s="197"/>
      <c r="KGS1038" s="197"/>
      <c r="KGT1038" s="197"/>
      <c r="KGU1038" s="197"/>
      <c r="KGV1038" s="197"/>
      <c r="KGW1038" s="197"/>
      <c r="KGX1038" s="197"/>
      <c r="KGY1038" s="197"/>
      <c r="KGZ1038" s="197"/>
      <c r="KHA1038" s="197"/>
      <c r="KHB1038" s="197"/>
      <c r="KHC1038" s="197"/>
      <c r="KHD1038" s="197"/>
      <c r="KHE1038" s="197"/>
      <c r="KHF1038" s="197"/>
      <c r="KHG1038" s="197"/>
      <c r="KHH1038" s="197"/>
      <c r="KHI1038" s="197"/>
      <c r="KHJ1038" s="197"/>
      <c r="KHK1038" s="197"/>
      <c r="KHL1038" s="197"/>
      <c r="KHM1038" s="197"/>
      <c r="KHN1038" s="197"/>
      <c r="KHO1038" s="197"/>
      <c r="KHP1038" s="197"/>
      <c r="KHQ1038" s="197"/>
      <c r="KHR1038" s="197"/>
      <c r="KHS1038" s="197"/>
      <c r="KHT1038" s="197"/>
      <c r="KHU1038" s="197"/>
      <c r="KHV1038" s="197"/>
      <c r="KHW1038" s="197"/>
      <c r="KHX1038" s="197"/>
      <c r="KHY1038" s="197"/>
      <c r="KHZ1038" s="197"/>
      <c r="KIA1038" s="197"/>
      <c r="KIB1038" s="197"/>
      <c r="KIC1038" s="197"/>
      <c r="KID1038" s="197"/>
      <c r="KIE1038" s="197"/>
      <c r="KIF1038" s="197"/>
      <c r="KIG1038" s="197"/>
      <c r="KIH1038" s="197"/>
      <c r="KII1038" s="197"/>
      <c r="KIJ1038" s="197"/>
      <c r="KIK1038" s="197"/>
      <c r="KIL1038" s="197"/>
      <c r="KIM1038" s="197"/>
      <c r="KIN1038" s="197"/>
      <c r="KIO1038" s="197"/>
      <c r="KIP1038" s="197"/>
      <c r="KIQ1038" s="197"/>
      <c r="KIR1038" s="197"/>
      <c r="KIS1038" s="197"/>
      <c r="KIT1038" s="197"/>
      <c r="KIU1038" s="197"/>
      <c r="KIV1038" s="197"/>
      <c r="KIW1038" s="197"/>
      <c r="KIX1038" s="197"/>
      <c r="KIY1038" s="197"/>
      <c r="KIZ1038" s="197"/>
      <c r="KJA1038" s="197"/>
      <c r="KJB1038" s="197"/>
      <c r="KJC1038" s="197"/>
      <c r="KJD1038" s="197"/>
      <c r="KJE1038" s="197"/>
      <c r="KJF1038" s="197"/>
      <c r="KJG1038" s="197"/>
      <c r="KJH1038" s="197"/>
      <c r="KJI1038" s="197"/>
      <c r="KJJ1038" s="197"/>
      <c r="KJK1038" s="197"/>
      <c r="KJL1038" s="197"/>
      <c r="KJM1038" s="197"/>
      <c r="KJN1038" s="197"/>
      <c r="KJO1038" s="197"/>
      <c r="KJP1038" s="197"/>
      <c r="KJQ1038" s="197"/>
      <c r="KJR1038" s="197"/>
      <c r="KJS1038" s="197"/>
      <c r="KJT1038" s="197"/>
      <c r="KJU1038" s="197"/>
      <c r="KJV1038" s="197"/>
      <c r="KJW1038" s="197"/>
      <c r="KJX1038" s="197"/>
      <c r="KJY1038" s="197"/>
      <c r="KJZ1038" s="197"/>
      <c r="KKA1038" s="197"/>
      <c r="KKB1038" s="197"/>
      <c r="KKC1038" s="197"/>
      <c r="KKD1038" s="197"/>
      <c r="KKE1038" s="197"/>
      <c r="KKF1038" s="197"/>
      <c r="KKG1038" s="197"/>
      <c r="KKH1038" s="197"/>
      <c r="KKI1038" s="197"/>
      <c r="KKJ1038" s="197"/>
      <c r="KKK1038" s="197"/>
      <c r="KKL1038" s="197"/>
      <c r="KKM1038" s="197"/>
      <c r="KKN1038" s="197"/>
      <c r="KKO1038" s="197"/>
      <c r="KKP1038" s="197"/>
      <c r="KKQ1038" s="197"/>
      <c r="KKR1038" s="197"/>
      <c r="KKS1038" s="197"/>
      <c r="KKT1038" s="197"/>
      <c r="KKU1038" s="197"/>
      <c r="KKV1038" s="197"/>
      <c r="KKW1038" s="197"/>
      <c r="KKX1038" s="197"/>
      <c r="KKY1038" s="197"/>
      <c r="KKZ1038" s="197"/>
      <c r="KLA1038" s="197"/>
      <c r="KLB1038" s="197"/>
      <c r="KLC1038" s="197"/>
      <c r="KLD1038" s="197"/>
      <c r="KLE1038" s="197"/>
      <c r="KLF1038" s="197"/>
      <c r="KLG1038" s="197"/>
      <c r="KLH1038" s="197"/>
      <c r="KLI1038" s="197"/>
      <c r="KLJ1038" s="197"/>
      <c r="KLK1038" s="197"/>
      <c r="KLL1038" s="197"/>
      <c r="KLM1038" s="197"/>
      <c r="KLN1038" s="197"/>
      <c r="KLO1038" s="197"/>
      <c r="KLP1038" s="197"/>
      <c r="KLQ1038" s="197"/>
      <c r="KLR1038" s="197"/>
      <c r="KLS1038" s="197"/>
      <c r="KLT1038" s="197"/>
      <c r="KLU1038" s="197"/>
      <c r="KLV1038" s="197"/>
      <c r="KLW1038" s="197"/>
      <c r="KLX1038" s="197"/>
      <c r="KLY1038" s="197"/>
      <c r="KLZ1038" s="197"/>
      <c r="KMA1038" s="197"/>
      <c r="KMB1038" s="197"/>
      <c r="KMC1038" s="197"/>
      <c r="KMD1038" s="197"/>
      <c r="KME1038" s="197"/>
      <c r="KMF1038" s="197"/>
      <c r="KMG1038" s="197"/>
      <c r="KMH1038" s="197"/>
      <c r="KMI1038" s="197"/>
      <c r="KMJ1038" s="197"/>
      <c r="KMK1038" s="197"/>
      <c r="KML1038" s="197"/>
      <c r="KMM1038" s="197"/>
      <c r="KMN1038" s="197"/>
      <c r="KMO1038" s="197"/>
      <c r="KMP1038" s="197"/>
      <c r="KMQ1038" s="197"/>
      <c r="KMR1038" s="197"/>
      <c r="KMS1038" s="197"/>
      <c r="KMT1038" s="197"/>
      <c r="KMU1038" s="197"/>
      <c r="KMV1038" s="197"/>
      <c r="KMW1038" s="197"/>
      <c r="KMX1038" s="197"/>
      <c r="KMY1038" s="197"/>
      <c r="KMZ1038" s="197"/>
      <c r="KNA1038" s="197"/>
      <c r="KNB1038" s="197"/>
      <c r="KNC1038" s="197"/>
      <c r="KND1038" s="197"/>
      <c r="KNE1038" s="197"/>
      <c r="KNF1038" s="197"/>
      <c r="KNG1038" s="197"/>
      <c r="KNH1038" s="197"/>
      <c r="KNI1038" s="197"/>
      <c r="KNJ1038" s="197"/>
      <c r="KNK1038" s="197"/>
      <c r="KNL1038" s="197"/>
      <c r="KNM1038" s="197"/>
      <c r="KNN1038" s="197"/>
      <c r="KNO1038" s="197"/>
      <c r="KNP1038" s="197"/>
      <c r="KNQ1038" s="197"/>
      <c r="KNR1038" s="197"/>
      <c r="KNS1038" s="197"/>
      <c r="KNT1038" s="197"/>
      <c r="KNU1038" s="197"/>
      <c r="KNV1038" s="197"/>
      <c r="KNW1038" s="197"/>
      <c r="KNX1038" s="197"/>
      <c r="KNY1038" s="197"/>
      <c r="KNZ1038" s="197"/>
      <c r="KOA1038" s="197"/>
      <c r="KOB1038" s="197"/>
      <c r="KOC1038" s="197"/>
      <c r="KOD1038" s="197"/>
      <c r="KOE1038" s="197"/>
      <c r="KOF1038" s="197"/>
      <c r="KOG1038" s="197"/>
      <c r="KOH1038" s="197"/>
      <c r="KOI1038" s="197"/>
      <c r="KOJ1038" s="197"/>
      <c r="KOK1038" s="197"/>
      <c r="KOL1038" s="197"/>
      <c r="KOM1038" s="197"/>
      <c r="KON1038" s="197"/>
      <c r="KOO1038" s="197"/>
      <c r="KOP1038" s="197"/>
      <c r="KOQ1038" s="197"/>
      <c r="KOR1038" s="197"/>
      <c r="KOS1038" s="197"/>
      <c r="KOT1038" s="197"/>
      <c r="KOU1038" s="197"/>
      <c r="KOV1038" s="197"/>
      <c r="KOW1038" s="197"/>
      <c r="KOX1038" s="197"/>
      <c r="KOY1038" s="197"/>
      <c r="KOZ1038" s="197"/>
      <c r="KPA1038" s="197"/>
      <c r="KPB1038" s="197"/>
      <c r="KPC1038" s="197"/>
      <c r="KPD1038" s="197"/>
      <c r="KPE1038" s="197"/>
      <c r="KPF1038" s="197"/>
      <c r="KPG1038" s="197"/>
      <c r="KPH1038" s="197"/>
      <c r="KPI1038" s="197"/>
      <c r="KPJ1038" s="197"/>
      <c r="KPK1038" s="197"/>
      <c r="KPL1038" s="197"/>
      <c r="KPM1038" s="197"/>
      <c r="KPN1038" s="197"/>
      <c r="KPO1038" s="197"/>
      <c r="KPP1038" s="197"/>
      <c r="KPQ1038" s="197"/>
      <c r="KPR1038" s="197"/>
      <c r="KPS1038" s="197"/>
      <c r="KPT1038" s="197"/>
      <c r="KPU1038" s="197"/>
      <c r="KPV1038" s="197"/>
      <c r="KPW1038" s="197"/>
      <c r="KPX1038" s="197"/>
      <c r="KPY1038" s="197"/>
      <c r="KPZ1038" s="197"/>
      <c r="KQA1038" s="197"/>
      <c r="KQB1038" s="197"/>
      <c r="KQC1038" s="197"/>
      <c r="KQD1038" s="197"/>
      <c r="KQE1038" s="197"/>
      <c r="KQF1038" s="197"/>
      <c r="KQG1038" s="197"/>
      <c r="KQH1038" s="197"/>
      <c r="KQI1038" s="197"/>
      <c r="KQJ1038" s="197"/>
      <c r="KQK1038" s="197"/>
      <c r="KQL1038" s="197"/>
      <c r="KQM1038" s="197"/>
      <c r="KQN1038" s="197"/>
      <c r="KQO1038" s="197"/>
      <c r="KQP1038" s="197"/>
      <c r="KQQ1038" s="197"/>
      <c r="KQR1038" s="197"/>
      <c r="KQS1038" s="197"/>
      <c r="KQT1038" s="197"/>
      <c r="KQU1038" s="197"/>
      <c r="KQV1038" s="197"/>
      <c r="KQW1038" s="197"/>
      <c r="KQX1038" s="197"/>
      <c r="KQY1038" s="197"/>
      <c r="KQZ1038" s="197"/>
      <c r="KRA1038" s="197"/>
      <c r="KRB1038" s="197"/>
      <c r="KRC1038" s="197"/>
      <c r="KRD1038" s="197"/>
      <c r="KRE1038" s="197"/>
      <c r="KRF1038" s="197"/>
      <c r="KRG1038" s="197"/>
      <c r="KRH1038" s="197"/>
      <c r="KRI1038" s="197"/>
      <c r="KRJ1038" s="197"/>
      <c r="KRK1038" s="197"/>
      <c r="KRL1038" s="197"/>
      <c r="KRM1038" s="197"/>
      <c r="KRN1038" s="197"/>
      <c r="KRO1038" s="197"/>
      <c r="KRP1038" s="197"/>
      <c r="KRQ1038" s="197"/>
      <c r="KRR1038" s="197"/>
      <c r="KRS1038" s="197"/>
      <c r="KRT1038" s="197"/>
      <c r="KRU1038" s="197"/>
      <c r="KRV1038" s="197"/>
      <c r="KRW1038" s="197"/>
      <c r="KRX1038" s="197"/>
      <c r="KRY1038" s="197"/>
      <c r="KRZ1038" s="197"/>
      <c r="KSA1038" s="197"/>
      <c r="KSB1038" s="197"/>
      <c r="KSC1038" s="197"/>
      <c r="KSD1038" s="197"/>
      <c r="KSE1038" s="197"/>
      <c r="KSF1038" s="197"/>
      <c r="KSG1038" s="197"/>
      <c r="KSH1038" s="197"/>
      <c r="KSI1038" s="197"/>
      <c r="KSJ1038" s="197"/>
      <c r="KSK1038" s="197"/>
      <c r="KSL1038" s="197"/>
      <c r="KSM1038" s="197"/>
      <c r="KSN1038" s="197"/>
      <c r="KSO1038" s="197"/>
      <c r="KSP1038" s="197"/>
      <c r="KSQ1038" s="197"/>
      <c r="KSR1038" s="197"/>
      <c r="KSS1038" s="197"/>
      <c r="KST1038" s="197"/>
      <c r="KSU1038" s="197"/>
      <c r="KSV1038" s="197"/>
      <c r="KSW1038" s="197"/>
      <c r="KSX1038" s="197"/>
      <c r="KSY1038" s="197"/>
      <c r="KSZ1038" s="197"/>
      <c r="KTA1038" s="197"/>
      <c r="KTB1038" s="197"/>
      <c r="KTC1038" s="197"/>
      <c r="KTD1038" s="197"/>
      <c r="KTE1038" s="197"/>
      <c r="KTF1038" s="197"/>
      <c r="KTG1038" s="197"/>
      <c r="KTH1038" s="197"/>
      <c r="KTI1038" s="197"/>
      <c r="KTJ1038" s="197"/>
      <c r="KTK1038" s="197"/>
      <c r="KTL1038" s="197"/>
      <c r="KTM1038" s="197"/>
      <c r="KTN1038" s="197"/>
      <c r="KTO1038" s="197"/>
      <c r="KTP1038" s="197"/>
      <c r="KTQ1038" s="197"/>
      <c r="KTR1038" s="197"/>
      <c r="KTS1038" s="197"/>
      <c r="KTT1038" s="197"/>
      <c r="KTU1038" s="197"/>
      <c r="KTV1038" s="197"/>
      <c r="KTW1038" s="197"/>
      <c r="KTX1038" s="197"/>
      <c r="KTY1038" s="197"/>
      <c r="KTZ1038" s="197"/>
      <c r="KUA1038" s="197"/>
      <c r="KUB1038" s="197"/>
      <c r="KUC1038" s="197"/>
      <c r="KUD1038" s="197"/>
      <c r="KUE1038" s="197"/>
      <c r="KUF1038" s="197"/>
      <c r="KUG1038" s="197"/>
      <c r="KUH1038" s="197"/>
      <c r="KUI1038" s="197"/>
      <c r="KUJ1038" s="197"/>
      <c r="KUK1038" s="197"/>
      <c r="KUL1038" s="197"/>
      <c r="KUM1038" s="197"/>
      <c r="KUN1038" s="197"/>
      <c r="KUO1038" s="197"/>
      <c r="KUP1038" s="197"/>
      <c r="KUQ1038" s="197"/>
      <c r="KUR1038" s="197"/>
      <c r="KUS1038" s="197"/>
      <c r="KUT1038" s="197"/>
      <c r="KUU1038" s="197"/>
      <c r="KUV1038" s="197"/>
      <c r="KUW1038" s="197"/>
      <c r="KUX1038" s="197"/>
      <c r="KUY1038" s="197"/>
      <c r="KUZ1038" s="197"/>
      <c r="KVA1038" s="197"/>
      <c r="KVB1038" s="197"/>
      <c r="KVC1038" s="197"/>
      <c r="KVD1038" s="197"/>
      <c r="KVE1038" s="197"/>
      <c r="KVF1038" s="197"/>
      <c r="KVG1038" s="197"/>
      <c r="KVH1038" s="197"/>
      <c r="KVI1038" s="197"/>
      <c r="KVJ1038" s="197"/>
      <c r="KVK1038" s="197"/>
      <c r="KVL1038" s="197"/>
      <c r="KVM1038" s="197"/>
      <c r="KVN1038" s="197"/>
      <c r="KVO1038" s="197"/>
      <c r="KVP1038" s="197"/>
      <c r="KVQ1038" s="197"/>
      <c r="KVR1038" s="197"/>
      <c r="KVS1038" s="197"/>
      <c r="KVT1038" s="197"/>
      <c r="KVU1038" s="197"/>
      <c r="KVV1038" s="197"/>
      <c r="KVW1038" s="197"/>
      <c r="KVX1038" s="197"/>
      <c r="KVY1038" s="197"/>
      <c r="KVZ1038" s="197"/>
      <c r="KWA1038" s="197"/>
      <c r="KWB1038" s="197"/>
      <c r="KWC1038" s="197"/>
      <c r="KWD1038" s="197"/>
      <c r="KWE1038" s="197"/>
      <c r="KWF1038" s="197"/>
      <c r="KWG1038" s="197"/>
      <c r="KWH1038" s="197"/>
      <c r="KWI1038" s="197"/>
      <c r="KWJ1038" s="197"/>
      <c r="KWK1038" s="197"/>
      <c r="KWL1038" s="197"/>
      <c r="KWM1038" s="197"/>
      <c r="KWN1038" s="197"/>
      <c r="KWO1038" s="197"/>
      <c r="KWP1038" s="197"/>
      <c r="KWQ1038" s="197"/>
      <c r="KWR1038" s="197"/>
      <c r="KWS1038" s="197"/>
      <c r="KWT1038" s="197"/>
      <c r="KWU1038" s="197"/>
      <c r="KWV1038" s="197"/>
      <c r="KWW1038" s="197"/>
      <c r="KWX1038" s="197"/>
      <c r="KWY1038" s="197"/>
      <c r="KWZ1038" s="197"/>
      <c r="KXA1038" s="197"/>
      <c r="KXB1038" s="197"/>
      <c r="KXC1038" s="197"/>
      <c r="KXD1038" s="197"/>
      <c r="KXE1038" s="197"/>
      <c r="KXF1038" s="197"/>
      <c r="KXG1038" s="197"/>
      <c r="KXH1038" s="197"/>
      <c r="KXI1038" s="197"/>
      <c r="KXJ1038" s="197"/>
      <c r="KXK1038" s="197"/>
      <c r="KXL1038" s="197"/>
      <c r="KXM1038" s="197"/>
      <c r="KXN1038" s="197"/>
      <c r="KXO1038" s="197"/>
      <c r="KXP1038" s="197"/>
      <c r="KXQ1038" s="197"/>
      <c r="KXR1038" s="197"/>
      <c r="KXS1038" s="197"/>
      <c r="KXT1038" s="197"/>
      <c r="KXU1038" s="197"/>
      <c r="KXV1038" s="197"/>
      <c r="KXW1038" s="197"/>
      <c r="KXX1038" s="197"/>
      <c r="KXY1038" s="197"/>
      <c r="KXZ1038" s="197"/>
      <c r="KYA1038" s="197"/>
      <c r="KYB1038" s="197"/>
      <c r="KYC1038" s="197"/>
      <c r="KYD1038" s="197"/>
      <c r="KYE1038" s="197"/>
      <c r="KYF1038" s="197"/>
      <c r="KYG1038" s="197"/>
      <c r="KYH1038" s="197"/>
      <c r="KYI1038" s="197"/>
      <c r="KYJ1038" s="197"/>
      <c r="KYK1038" s="197"/>
      <c r="KYL1038" s="197"/>
      <c r="KYM1038" s="197"/>
      <c r="KYN1038" s="197"/>
      <c r="KYO1038" s="197"/>
      <c r="KYP1038" s="197"/>
      <c r="KYQ1038" s="197"/>
      <c r="KYR1038" s="197"/>
      <c r="KYS1038" s="197"/>
      <c r="KYT1038" s="197"/>
      <c r="KYU1038" s="197"/>
      <c r="KYV1038" s="197"/>
      <c r="KYW1038" s="197"/>
      <c r="KYX1038" s="197"/>
      <c r="KYY1038" s="197"/>
      <c r="KYZ1038" s="197"/>
      <c r="KZA1038" s="197"/>
      <c r="KZB1038" s="197"/>
      <c r="KZC1038" s="197"/>
      <c r="KZD1038" s="197"/>
      <c r="KZE1038" s="197"/>
      <c r="KZF1038" s="197"/>
      <c r="KZG1038" s="197"/>
      <c r="KZH1038" s="197"/>
      <c r="KZI1038" s="197"/>
      <c r="KZJ1038" s="197"/>
      <c r="KZK1038" s="197"/>
      <c r="KZL1038" s="197"/>
      <c r="KZM1038" s="197"/>
      <c r="KZN1038" s="197"/>
      <c r="KZO1038" s="197"/>
      <c r="KZP1038" s="197"/>
      <c r="KZQ1038" s="197"/>
      <c r="KZR1038" s="197"/>
      <c r="KZS1038" s="197"/>
      <c r="KZT1038" s="197"/>
      <c r="KZU1038" s="197"/>
      <c r="KZV1038" s="197"/>
      <c r="KZW1038" s="197"/>
      <c r="KZX1038" s="197"/>
      <c r="KZY1038" s="197"/>
      <c r="KZZ1038" s="197"/>
      <c r="LAA1038" s="197"/>
      <c r="LAB1038" s="197"/>
      <c r="LAC1038" s="197"/>
      <c r="LAD1038" s="197"/>
      <c r="LAE1038" s="197"/>
      <c r="LAF1038" s="197"/>
      <c r="LAG1038" s="197"/>
      <c r="LAH1038" s="197"/>
      <c r="LAI1038" s="197"/>
      <c r="LAJ1038" s="197"/>
      <c r="LAK1038" s="197"/>
      <c r="LAL1038" s="197"/>
      <c r="LAM1038" s="197"/>
      <c r="LAN1038" s="197"/>
      <c r="LAO1038" s="197"/>
      <c r="LAP1038" s="197"/>
      <c r="LAQ1038" s="197"/>
      <c r="LAR1038" s="197"/>
      <c r="LAS1038" s="197"/>
      <c r="LAT1038" s="197"/>
      <c r="LAU1038" s="197"/>
      <c r="LAV1038" s="197"/>
      <c r="LAW1038" s="197"/>
      <c r="LAX1038" s="197"/>
      <c r="LAY1038" s="197"/>
      <c r="LAZ1038" s="197"/>
      <c r="LBA1038" s="197"/>
      <c r="LBB1038" s="197"/>
      <c r="LBC1038" s="197"/>
      <c r="LBD1038" s="197"/>
      <c r="LBE1038" s="197"/>
      <c r="LBF1038" s="197"/>
      <c r="LBG1038" s="197"/>
      <c r="LBH1038" s="197"/>
      <c r="LBI1038" s="197"/>
      <c r="LBJ1038" s="197"/>
      <c r="LBK1038" s="197"/>
      <c r="LBL1038" s="197"/>
      <c r="LBM1038" s="197"/>
      <c r="LBN1038" s="197"/>
      <c r="LBO1038" s="197"/>
      <c r="LBP1038" s="197"/>
      <c r="LBQ1038" s="197"/>
      <c r="LBR1038" s="197"/>
      <c r="LBS1038" s="197"/>
      <c r="LBT1038" s="197"/>
      <c r="LBU1038" s="197"/>
      <c r="LBV1038" s="197"/>
      <c r="LBW1038" s="197"/>
      <c r="LBX1038" s="197"/>
      <c r="LBY1038" s="197"/>
      <c r="LBZ1038" s="197"/>
      <c r="LCA1038" s="197"/>
      <c r="LCB1038" s="197"/>
      <c r="LCC1038" s="197"/>
      <c r="LCD1038" s="197"/>
      <c r="LCE1038" s="197"/>
      <c r="LCF1038" s="197"/>
      <c r="LCG1038" s="197"/>
      <c r="LCH1038" s="197"/>
      <c r="LCI1038" s="197"/>
      <c r="LCJ1038" s="197"/>
      <c r="LCK1038" s="197"/>
      <c r="LCL1038" s="197"/>
      <c r="LCM1038" s="197"/>
      <c r="LCN1038" s="197"/>
      <c r="LCO1038" s="197"/>
      <c r="LCP1038" s="197"/>
      <c r="LCQ1038" s="197"/>
      <c r="LCR1038" s="197"/>
      <c r="LCS1038" s="197"/>
      <c r="LCT1038" s="197"/>
      <c r="LCU1038" s="197"/>
      <c r="LCV1038" s="197"/>
      <c r="LCW1038" s="197"/>
      <c r="LCX1038" s="197"/>
      <c r="LCY1038" s="197"/>
      <c r="LCZ1038" s="197"/>
      <c r="LDA1038" s="197"/>
      <c r="LDB1038" s="197"/>
      <c r="LDC1038" s="197"/>
      <c r="LDD1038" s="197"/>
      <c r="LDE1038" s="197"/>
      <c r="LDF1038" s="197"/>
      <c r="LDG1038" s="197"/>
      <c r="LDH1038" s="197"/>
      <c r="LDI1038" s="197"/>
      <c r="LDJ1038" s="197"/>
      <c r="LDK1038" s="197"/>
      <c r="LDL1038" s="197"/>
      <c r="LDM1038" s="197"/>
      <c r="LDN1038" s="197"/>
      <c r="LDO1038" s="197"/>
      <c r="LDP1038" s="197"/>
      <c r="LDQ1038" s="197"/>
      <c r="LDR1038" s="197"/>
      <c r="LDS1038" s="197"/>
      <c r="LDT1038" s="197"/>
      <c r="LDU1038" s="197"/>
      <c r="LDV1038" s="197"/>
      <c r="LDW1038" s="197"/>
      <c r="LDX1038" s="197"/>
      <c r="LDY1038" s="197"/>
      <c r="LDZ1038" s="197"/>
      <c r="LEA1038" s="197"/>
      <c r="LEB1038" s="197"/>
      <c r="LEC1038" s="197"/>
      <c r="LED1038" s="197"/>
      <c r="LEE1038" s="197"/>
      <c r="LEF1038" s="197"/>
      <c r="LEG1038" s="197"/>
      <c r="LEH1038" s="197"/>
      <c r="LEI1038" s="197"/>
      <c r="LEJ1038" s="197"/>
      <c r="LEK1038" s="197"/>
      <c r="LEL1038" s="197"/>
      <c r="LEM1038" s="197"/>
      <c r="LEN1038" s="197"/>
      <c r="LEO1038" s="197"/>
      <c r="LEP1038" s="197"/>
      <c r="LEQ1038" s="197"/>
      <c r="LER1038" s="197"/>
      <c r="LES1038" s="197"/>
      <c r="LET1038" s="197"/>
      <c r="LEU1038" s="197"/>
      <c r="LEV1038" s="197"/>
      <c r="LEW1038" s="197"/>
      <c r="LEX1038" s="197"/>
      <c r="LEY1038" s="197"/>
      <c r="LEZ1038" s="197"/>
      <c r="LFA1038" s="197"/>
      <c r="LFB1038" s="197"/>
      <c r="LFC1038" s="197"/>
      <c r="LFD1038" s="197"/>
      <c r="LFE1038" s="197"/>
      <c r="LFF1038" s="197"/>
      <c r="LFG1038" s="197"/>
      <c r="LFH1038" s="197"/>
      <c r="LFI1038" s="197"/>
      <c r="LFJ1038" s="197"/>
      <c r="LFK1038" s="197"/>
      <c r="LFL1038" s="197"/>
      <c r="LFM1038" s="197"/>
      <c r="LFN1038" s="197"/>
      <c r="LFO1038" s="197"/>
      <c r="LFP1038" s="197"/>
      <c r="LFQ1038" s="197"/>
      <c r="LFR1038" s="197"/>
      <c r="LFS1038" s="197"/>
      <c r="LFT1038" s="197"/>
      <c r="LFU1038" s="197"/>
      <c r="LFV1038" s="197"/>
      <c r="LFW1038" s="197"/>
      <c r="LFX1038" s="197"/>
      <c r="LFY1038" s="197"/>
      <c r="LFZ1038" s="197"/>
      <c r="LGA1038" s="197"/>
      <c r="LGB1038" s="197"/>
      <c r="LGC1038" s="197"/>
      <c r="LGD1038" s="197"/>
      <c r="LGE1038" s="197"/>
      <c r="LGF1038" s="197"/>
      <c r="LGG1038" s="197"/>
      <c r="LGH1038" s="197"/>
      <c r="LGI1038" s="197"/>
      <c r="LGJ1038" s="197"/>
      <c r="LGK1038" s="197"/>
      <c r="LGL1038" s="197"/>
      <c r="LGM1038" s="197"/>
      <c r="LGN1038" s="197"/>
      <c r="LGO1038" s="197"/>
      <c r="LGP1038" s="197"/>
      <c r="LGQ1038" s="197"/>
      <c r="LGR1038" s="197"/>
      <c r="LGS1038" s="197"/>
      <c r="LGT1038" s="197"/>
      <c r="LGU1038" s="197"/>
      <c r="LGV1038" s="197"/>
      <c r="LGW1038" s="197"/>
      <c r="LGX1038" s="197"/>
      <c r="LGY1038" s="197"/>
      <c r="LGZ1038" s="197"/>
      <c r="LHA1038" s="197"/>
      <c r="LHB1038" s="197"/>
      <c r="LHC1038" s="197"/>
      <c r="LHD1038" s="197"/>
      <c r="LHE1038" s="197"/>
      <c r="LHF1038" s="197"/>
      <c r="LHG1038" s="197"/>
      <c r="LHH1038" s="197"/>
      <c r="LHI1038" s="197"/>
      <c r="LHJ1038" s="197"/>
      <c r="LHK1038" s="197"/>
      <c r="LHL1038" s="197"/>
      <c r="LHM1038" s="197"/>
      <c r="LHN1038" s="197"/>
      <c r="LHO1038" s="197"/>
      <c r="LHP1038" s="197"/>
      <c r="LHQ1038" s="197"/>
      <c r="LHR1038" s="197"/>
      <c r="LHS1038" s="197"/>
      <c r="LHT1038" s="197"/>
      <c r="LHU1038" s="197"/>
      <c r="LHV1038" s="197"/>
      <c r="LHW1038" s="197"/>
      <c r="LHX1038" s="197"/>
      <c r="LHY1038" s="197"/>
      <c r="LHZ1038" s="197"/>
      <c r="LIA1038" s="197"/>
      <c r="LIB1038" s="197"/>
      <c r="LIC1038" s="197"/>
      <c r="LID1038" s="197"/>
      <c r="LIE1038" s="197"/>
      <c r="LIF1038" s="197"/>
      <c r="LIG1038" s="197"/>
      <c r="LIH1038" s="197"/>
      <c r="LII1038" s="197"/>
      <c r="LIJ1038" s="197"/>
      <c r="LIK1038" s="197"/>
      <c r="LIL1038" s="197"/>
      <c r="LIM1038" s="197"/>
      <c r="LIN1038" s="197"/>
      <c r="LIO1038" s="197"/>
      <c r="LIP1038" s="197"/>
      <c r="LIQ1038" s="197"/>
      <c r="LIR1038" s="197"/>
      <c r="LIS1038" s="197"/>
      <c r="LIT1038" s="197"/>
      <c r="LIU1038" s="197"/>
      <c r="LIV1038" s="197"/>
      <c r="LIW1038" s="197"/>
      <c r="LIX1038" s="197"/>
      <c r="LIY1038" s="197"/>
      <c r="LIZ1038" s="197"/>
      <c r="LJA1038" s="197"/>
      <c r="LJB1038" s="197"/>
      <c r="LJC1038" s="197"/>
      <c r="LJD1038" s="197"/>
      <c r="LJE1038" s="197"/>
      <c r="LJF1038" s="197"/>
      <c r="LJG1038" s="197"/>
      <c r="LJH1038" s="197"/>
      <c r="LJI1038" s="197"/>
      <c r="LJJ1038" s="197"/>
      <c r="LJK1038" s="197"/>
      <c r="LJL1038" s="197"/>
      <c r="LJM1038" s="197"/>
      <c r="LJN1038" s="197"/>
      <c r="LJO1038" s="197"/>
      <c r="LJP1038" s="197"/>
      <c r="LJQ1038" s="197"/>
      <c r="LJR1038" s="197"/>
      <c r="LJS1038" s="197"/>
      <c r="LJT1038" s="197"/>
      <c r="LJU1038" s="197"/>
      <c r="LJV1038" s="197"/>
      <c r="LJW1038" s="197"/>
      <c r="LJX1038" s="197"/>
      <c r="LJY1038" s="197"/>
      <c r="LJZ1038" s="197"/>
      <c r="LKA1038" s="197"/>
      <c r="LKB1038" s="197"/>
      <c r="LKC1038" s="197"/>
      <c r="LKD1038" s="197"/>
      <c r="LKE1038" s="197"/>
      <c r="LKF1038" s="197"/>
      <c r="LKG1038" s="197"/>
      <c r="LKH1038" s="197"/>
      <c r="LKI1038" s="197"/>
      <c r="LKJ1038" s="197"/>
      <c r="LKK1038" s="197"/>
      <c r="LKL1038" s="197"/>
      <c r="LKM1038" s="197"/>
      <c r="LKN1038" s="197"/>
      <c r="LKO1038" s="197"/>
      <c r="LKP1038" s="197"/>
      <c r="LKQ1038" s="197"/>
      <c r="LKR1038" s="197"/>
      <c r="LKS1038" s="197"/>
      <c r="LKT1038" s="197"/>
      <c r="LKU1038" s="197"/>
      <c r="LKV1038" s="197"/>
      <c r="LKW1038" s="197"/>
      <c r="LKX1038" s="197"/>
      <c r="LKY1038" s="197"/>
      <c r="LKZ1038" s="197"/>
      <c r="LLA1038" s="197"/>
      <c r="LLB1038" s="197"/>
      <c r="LLC1038" s="197"/>
      <c r="LLD1038" s="197"/>
      <c r="LLE1038" s="197"/>
      <c r="LLF1038" s="197"/>
      <c r="LLG1038" s="197"/>
      <c r="LLH1038" s="197"/>
      <c r="LLI1038" s="197"/>
      <c r="LLJ1038" s="197"/>
      <c r="LLK1038" s="197"/>
      <c r="LLL1038" s="197"/>
      <c r="LLM1038" s="197"/>
      <c r="LLN1038" s="197"/>
      <c r="LLO1038" s="197"/>
      <c r="LLP1038" s="197"/>
      <c r="LLQ1038" s="197"/>
      <c r="LLR1038" s="197"/>
      <c r="LLS1038" s="197"/>
      <c r="LLT1038" s="197"/>
      <c r="LLU1038" s="197"/>
      <c r="LLV1038" s="197"/>
      <c r="LLW1038" s="197"/>
      <c r="LLX1038" s="197"/>
      <c r="LLY1038" s="197"/>
      <c r="LLZ1038" s="197"/>
      <c r="LMA1038" s="197"/>
      <c r="LMB1038" s="197"/>
      <c r="LMC1038" s="197"/>
      <c r="LMD1038" s="197"/>
      <c r="LME1038" s="197"/>
      <c r="LMF1038" s="197"/>
      <c r="LMG1038" s="197"/>
      <c r="LMH1038" s="197"/>
      <c r="LMI1038" s="197"/>
      <c r="LMJ1038" s="197"/>
      <c r="LMK1038" s="197"/>
      <c r="LML1038" s="197"/>
      <c r="LMM1038" s="197"/>
      <c r="LMN1038" s="197"/>
      <c r="LMO1038" s="197"/>
      <c r="LMP1038" s="197"/>
      <c r="LMQ1038" s="197"/>
      <c r="LMR1038" s="197"/>
      <c r="LMS1038" s="197"/>
      <c r="LMT1038" s="197"/>
      <c r="LMU1038" s="197"/>
      <c r="LMV1038" s="197"/>
      <c r="LMW1038" s="197"/>
      <c r="LMX1038" s="197"/>
      <c r="LMY1038" s="197"/>
      <c r="LMZ1038" s="197"/>
      <c r="LNA1038" s="197"/>
      <c r="LNB1038" s="197"/>
      <c r="LNC1038" s="197"/>
      <c r="LND1038" s="197"/>
      <c r="LNE1038" s="197"/>
      <c r="LNF1038" s="197"/>
      <c r="LNG1038" s="197"/>
      <c r="LNH1038" s="197"/>
      <c r="LNI1038" s="197"/>
      <c r="LNJ1038" s="197"/>
      <c r="LNK1038" s="197"/>
      <c r="LNL1038" s="197"/>
      <c r="LNM1038" s="197"/>
      <c r="LNN1038" s="197"/>
      <c r="LNO1038" s="197"/>
      <c r="LNP1038" s="197"/>
      <c r="LNQ1038" s="197"/>
      <c r="LNR1038" s="197"/>
      <c r="LNS1038" s="197"/>
      <c r="LNT1038" s="197"/>
      <c r="LNU1038" s="197"/>
      <c r="LNV1038" s="197"/>
      <c r="LNW1038" s="197"/>
      <c r="LNX1038" s="197"/>
      <c r="LNY1038" s="197"/>
      <c r="LNZ1038" s="197"/>
      <c r="LOA1038" s="197"/>
      <c r="LOB1038" s="197"/>
      <c r="LOC1038" s="197"/>
      <c r="LOD1038" s="197"/>
      <c r="LOE1038" s="197"/>
      <c r="LOF1038" s="197"/>
      <c r="LOG1038" s="197"/>
      <c r="LOH1038" s="197"/>
      <c r="LOI1038" s="197"/>
      <c r="LOJ1038" s="197"/>
      <c r="LOK1038" s="197"/>
      <c r="LOL1038" s="197"/>
      <c r="LOM1038" s="197"/>
      <c r="LON1038" s="197"/>
      <c r="LOO1038" s="197"/>
      <c r="LOP1038" s="197"/>
      <c r="LOQ1038" s="197"/>
      <c r="LOR1038" s="197"/>
      <c r="LOS1038" s="197"/>
      <c r="LOT1038" s="197"/>
      <c r="LOU1038" s="197"/>
      <c r="LOV1038" s="197"/>
      <c r="LOW1038" s="197"/>
      <c r="LOX1038" s="197"/>
      <c r="LOY1038" s="197"/>
      <c r="LOZ1038" s="197"/>
      <c r="LPA1038" s="197"/>
      <c r="LPB1038" s="197"/>
      <c r="LPC1038" s="197"/>
      <c r="LPD1038" s="197"/>
      <c r="LPE1038" s="197"/>
      <c r="LPF1038" s="197"/>
      <c r="LPG1038" s="197"/>
      <c r="LPH1038" s="197"/>
      <c r="LPI1038" s="197"/>
      <c r="LPJ1038" s="197"/>
      <c r="LPK1038" s="197"/>
      <c r="LPL1038" s="197"/>
      <c r="LPM1038" s="197"/>
      <c r="LPN1038" s="197"/>
      <c r="LPO1038" s="197"/>
      <c r="LPP1038" s="197"/>
      <c r="LPQ1038" s="197"/>
      <c r="LPR1038" s="197"/>
      <c r="LPS1038" s="197"/>
      <c r="LPT1038" s="197"/>
      <c r="LPU1038" s="197"/>
      <c r="LPV1038" s="197"/>
      <c r="LPW1038" s="197"/>
      <c r="LPX1038" s="197"/>
      <c r="LPY1038" s="197"/>
      <c r="LPZ1038" s="197"/>
      <c r="LQA1038" s="197"/>
      <c r="LQB1038" s="197"/>
      <c r="LQC1038" s="197"/>
      <c r="LQD1038" s="197"/>
      <c r="LQE1038" s="197"/>
      <c r="LQF1038" s="197"/>
      <c r="LQG1038" s="197"/>
      <c r="LQH1038" s="197"/>
      <c r="LQI1038" s="197"/>
      <c r="LQJ1038" s="197"/>
      <c r="LQK1038" s="197"/>
      <c r="LQL1038" s="197"/>
      <c r="LQM1038" s="197"/>
      <c r="LQN1038" s="197"/>
      <c r="LQO1038" s="197"/>
      <c r="LQP1038" s="197"/>
      <c r="LQQ1038" s="197"/>
      <c r="LQR1038" s="197"/>
      <c r="LQS1038" s="197"/>
      <c r="LQT1038" s="197"/>
      <c r="LQU1038" s="197"/>
      <c r="LQV1038" s="197"/>
      <c r="LQW1038" s="197"/>
      <c r="LQX1038" s="197"/>
      <c r="LQY1038" s="197"/>
      <c r="LQZ1038" s="197"/>
      <c r="LRA1038" s="197"/>
      <c r="LRB1038" s="197"/>
      <c r="LRC1038" s="197"/>
      <c r="LRD1038" s="197"/>
      <c r="LRE1038" s="197"/>
      <c r="LRF1038" s="197"/>
      <c r="LRG1038" s="197"/>
      <c r="LRH1038" s="197"/>
      <c r="LRI1038" s="197"/>
      <c r="LRJ1038" s="197"/>
      <c r="LRK1038" s="197"/>
      <c r="LRL1038" s="197"/>
      <c r="LRM1038" s="197"/>
      <c r="LRN1038" s="197"/>
      <c r="LRO1038" s="197"/>
      <c r="LRP1038" s="197"/>
      <c r="LRQ1038" s="197"/>
      <c r="LRR1038" s="197"/>
      <c r="LRS1038" s="197"/>
      <c r="LRT1038" s="197"/>
      <c r="LRU1038" s="197"/>
      <c r="LRV1038" s="197"/>
      <c r="LRW1038" s="197"/>
      <c r="LRX1038" s="197"/>
      <c r="LRY1038" s="197"/>
      <c r="LRZ1038" s="197"/>
      <c r="LSA1038" s="197"/>
      <c r="LSB1038" s="197"/>
      <c r="LSC1038" s="197"/>
      <c r="LSD1038" s="197"/>
      <c r="LSE1038" s="197"/>
      <c r="LSF1038" s="197"/>
      <c r="LSG1038" s="197"/>
      <c r="LSH1038" s="197"/>
      <c r="LSI1038" s="197"/>
      <c r="LSJ1038" s="197"/>
      <c r="LSK1038" s="197"/>
      <c r="LSL1038" s="197"/>
      <c r="LSM1038" s="197"/>
      <c r="LSN1038" s="197"/>
      <c r="LSO1038" s="197"/>
      <c r="LSP1038" s="197"/>
      <c r="LSQ1038" s="197"/>
      <c r="LSR1038" s="197"/>
      <c r="LSS1038" s="197"/>
      <c r="LST1038" s="197"/>
      <c r="LSU1038" s="197"/>
      <c r="LSV1038" s="197"/>
      <c r="LSW1038" s="197"/>
      <c r="LSX1038" s="197"/>
      <c r="LSY1038" s="197"/>
      <c r="LSZ1038" s="197"/>
      <c r="LTA1038" s="197"/>
      <c r="LTB1038" s="197"/>
      <c r="LTC1038" s="197"/>
      <c r="LTD1038" s="197"/>
      <c r="LTE1038" s="197"/>
      <c r="LTF1038" s="197"/>
      <c r="LTG1038" s="197"/>
      <c r="LTH1038" s="197"/>
      <c r="LTI1038" s="197"/>
      <c r="LTJ1038" s="197"/>
      <c r="LTK1038" s="197"/>
      <c r="LTL1038" s="197"/>
      <c r="LTM1038" s="197"/>
      <c r="LTN1038" s="197"/>
      <c r="LTO1038" s="197"/>
      <c r="LTP1038" s="197"/>
      <c r="LTQ1038" s="197"/>
      <c r="LTR1038" s="197"/>
      <c r="LTS1038" s="197"/>
      <c r="LTT1038" s="197"/>
      <c r="LTU1038" s="197"/>
      <c r="LTV1038" s="197"/>
      <c r="LTW1038" s="197"/>
      <c r="LTX1038" s="197"/>
      <c r="LTY1038" s="197"/>
      <c r="LTZ1038" s="197"/>
      <c r="LUA1038" s="197"/>
      <c r="LUB1038" s="197"/>
      <c r="LUC1038" s="197"/>
      <c r="LUD1038" s="197"/>
      <c r="LUE1038" s="197"/>
      <c r="LUF1038" s="197"/>
      <c r="LUG1038" s="197"/>
      <c r="LUH1038" s="197"/>
      <c r="LUI1038" s="197"/>
      <c r="LUJ1038" s="197"/>
      <c r="LUK1038" s="197"/>
      <c r="LUL1038" s="197"/>
      <c r="LUM1038" s="197"/>
      <c r="LUN1038" s="197"/>
      <c r="LUO1038" s="197"/>
      <c r="LUP1038" s="197"/>
      <c r="LUQ1038" s="197"/>
      <c r="LUR1038" s="197"/>
      <c r="LUS1038" s="197"/>
      <c r="LUT1038" s="197"/>
      <c r="LUU1038" s="197"/>
      <c r="LUV1038" s="197"/>
      <c r="LUW1038" s="197"/>
      <c r="LUX1038" s="197"/>
      <c r="LUY1038" s="197"/>
      <c r="LUZ1038" s="197"/>
      <c r="LVA1038" s="197"/>
      <c r="LVB1038" s="197"/>
      <c r="LVC1038" s="197"/>
      <c r="LVD1038" s="197"/>
      <c r="LVE1038" s="197"/>
      <c r="LVF1038" s="197"/>
      <c r="LVG1038" s="197"/>
      <c r="LVH1038" s="197"/>
      <c r="LVI1038" s="197"/>
      <c r="LVJ1038" s="197"/>
      <c r="LVK1038" s="197"/>
      <c r="LVL1038" s="197"/>
      <c r="LVM1038" s="197"/>
      <c r="LVN1038" s="197"/>
      <c r="LVO1038" s="197"/>
      <c r="LVP1038" s="197"/>
      <c r="LVQ1038" s="197"/>
      <c r="LVR1038" s="197"/>
      <c r="LVS1038" s="197"/>
      <c r="LVT1038" s="197"/>
      <c r="LVU1038" s="197"/>
      <c r="LVV1038" s="197"/>
      <c r="LVW1038" s="197"/>
      <c r="LVX1038" s="197"/>
      <c r="LVY1038" s="197"/>
      <c r="LVZ1038" s="197"/>
      <c r="LWA1038" s="197"/>
      <c r="LWB1038" s="197"/>
      <c r="LWC1038" s="197"/>
      <c r="LWD1038" s="197"/>
      <c r="LWE1038" s="197"/>
      <c r="LWF1038" s="197"/>
      <c r="LWG1038" s="197"/>
      <c r="LWH1038" s="197"/>
      <c r="LWI1038" s="197"/>
      <c r="LWJ1038" s="197"/>
      <c r="LWK1038" s="197"/>
      <c r="LWL1038" s="197"/>
      <c r="LWM1038" s="197"/>
      <c r="LWN1038" s="197"/>
      <c r="LWO1038" s="197"/>
      <c r="LWP1038" s="197"/>
      <c r="LWQ1038" s="197"/>
      <c r="LWR1038" s="197"/>
      <c r="LWS1038" s="197"/>
      <c r="LWT1038" s="197"/>
      <c r="LWU1038" s="197"/>
      <c r="LWV1038" s="197"/>
      <c r="LWW1038" s="197"/>
      <c r="LWX1038" s="197"/>
      <c r="LWY1038" s="197"/>
      <c r="LWZ1038" s="197"/>
      <c r="LXA1038" s="197"/>
      <c r="LXB1038" s="197"/>
      <c r="LXC1038" s="197"/>
      <c r="LXD1038" s="197"/>
      <c r="LXE1038" s="197"/>
      <c r="LXF1038" s="197"/>
      <c r="LXG1038" s="197"/>
      <c r="LXH1038" s="197"/>
      <c r="LXI1038" s="197"/>
      <c r="LXJ1038" s="197"/>
      <c r="LXK1038" s="197"/>
      <c r="LXL1038" s="197"/>
      <c r="LXM1038" s="197"/>
      <c r="LXN1038" s="197"/>
      <c r="LXO1038" s="197"/>
      <c r="LXP1038" s="197"/>
      <c r="LXQ1038" s="197"/>
      <c r="LXR1038" s="197"/>
      <c r="LXS1038" s="197"/>
      <c r="LXT1038" s="197"/>
      <c r="LXU1038" s="197"/>
      <c r="LXV1038" s="197"/>
      <c r="LXW1038" s="197"/>
      <c r="LXX1038" s="197"/>
      <c r="LXY1038" s="197"/>
      <c r="LXZ1038" s="197"/>
      <c r="LYA1038" s="197"/>
      <c r="LYB1038" s="197"/>
      <c r="LYC1038" s="197"/>
      <c r="LYD1038" s="197"/>
      <c r="LYE1038" s="197"/>
      <c r="LYF1038" s="197"/>
      <c r="LYG1038" s="197"/>
      <c r="LYH1038" s="197"/>
      <c r="LYI1038" s="197"/>
      <c r="LYJ1038" s="197"/>
      <c r="LYK1038" s="197"/>
      <c r="LYL1038" s="197"/>
      <c r="LYM1038" s="197"/>
      <c r="LYN1038" s="197"/>
      <c r="LYO1038" s="197"/>
      <c r="LYP1038" s="197"/>
      <c r="LYQ1038" s="197"/>
      <c r="LYR1038" s="197"/>
      <c r="LYS1038" s="197"/>
      <c r="LYT1038" s="197"/>
      <c r="LYU1038" s="197"/>
      <c r="LYV1038" s="197"/>
      <c r="LYW1038" s="197"/>
      <c r="LYX1038" s="197"/>
      <c r="LYY1038" s="197"/>
      <c r="LYZ1038" s="197"/>
      <c r="LZA1038" s="197"/>
      <c r="LZB1038" s="197"/>
      <c r="LZC1038" s="197"/>
      <c r="LZD1038" s="197"/>
      <c r="LZE1038" s="197"/>
      <c r="LZF1038" s="197"/>
      <c r="LZG1038" s="197"/>
      <c r="LZH1038" s="197"/>
      <c r="LZI1038" s="197"/>
      <c r="LZJ1038" s="197"/>
      <c r="LZK1038" s="197"/>
      <c r="LZL1038" s="197"/>
      <c r="LZM1038" s="197"/>
      <c r="LZN1038" s="197"/>
      <c r="LZO1038" s="197"/>
      <c r="LZP1038" s="197"/>
      <c r="LZQ1038" s="197"/>
      <c r="LZR1038" s="197"/>
      <c r="LZS1038" s="197"/>
      <c r="LZT1038" s="197"/>
      <c r="LZU1038" s="197"/>
      <c r="LZV1038" s="197"/>
      <c r="LZW1038" s="197"/>
      <c r="LZX1038" s="197"/>
      <c r="LZY1038" s="197"/>
      <c r="LZZ1038" s="197"/>
      <c r="MAA1038" s="197"/>
      <c r="MAB1038" s="197"/>
      <c r="MAC1038" s="197"/>
      <c r="MAD1038" s="197"/>
      <c r="MAE1038" s="197"/>
      <c r="MAF1038" s="197"/>
      <c r="MAG1038" s="197"/>
      <c r="MAH1038" s="197"/>
      <c r="MAI1038" s="197"/>
      <c r="MAJ1038" s="197"/>
      <c r="MAK1038" s="197"/>
      <c r="MAL1038" s="197"/>
      <c r="MAM1038" s="197"/>
      <c r="MAN1038" s="197"/>
      <c r="MAO1038" s="197"/>
      <c r="MAP1038" s="197"/>
      <c r="MAQ1038" s="197"/>
      <c r="MAR1038" s="197"/>
      <c r="MAS1038" s="197"/>
      <c r="MAT1038" s="197"/>
      <c r="MAU1038" s="197"/>
      <c r="MAV1038" s="197"/>
      <c r="MAW1038" s="197"/>
      <c r="MAX1038" s="197"/>
      <c r="MAY1038" s="197"/>
      <c r="MAZ1038" s="197"/>
      <c r="MBA1038" s="197"/>
      <c r="MBB1038" s="197"/>
      <c r="MBC1038" s="197"/>
      <c r="MBD1038" s="197"/>
      <c r="MBE1038" s="197"/>
      <c r="MBF1038" s="197"/>
      <c r="MBG1038" s="197"/>
      <c r="MBH1038" s="197"/>
      <c r="MBI1038" s="197"/>
      <c r="MBJ1038" s="197"/>
      <c r="MBK1038" s="197"/>
      <c r="MBL1038" s="197"/>
      <c r="MBM1038" s="197"/>
      <c r="MBN1038" s="197"/>
      <c r="MBO1038" s="197"/>
      <c r="MBP1038" s="197"/>
      <c r="MBQ1038" s="197"/>
      <c r="MBR1038" s="197"/>
      <c r="MBS1038" s="197"/>
      <c r="MBT1038" s="197"/>
      <c r="MBU1038" s="197"/>
      <c r="MBV1038" s="197"/>
      <c r="MBW1038" s="197"/>
      <c r="MBX1038" s="197"/>
      <c r="MBY1038" s="197"/>
      <c r="MBZ1038" s="197"/>
      <c r="MCA1038" s="197"/>
      <c r="MCB1038" s="197"/>
      <c r="MCC1038" s="197"/>
      <c r="MCD1038" s="197"/>
      <c r="MCE1038" s="197"/>
      <c r="MCF1038" s="197"/>
      <c r="MCG1038" s="197"/>
      <c r="MCH1038" s="197"/>
      <c r="MCI1038" s="197"/>
      <c r="MCJ1038" s="197"/>
      <c r="MCK1038" s="197"/>
      <c r="MCL1038" s="197"/>
      <c r="MCM1038" s="197"/>
      <c r="MCN1038" s="197"/>
      <c r="MCO1038" s="197"/>
      <c r="MCP1038" s="197"/>
      <c r="MCQ1038" s="197"/>
      <c r="MCR1038" s="197"/>
      <c r="MCS1038" s="197"/>
      <c r="MCT1038" s="197"/>
      <c r="MCU1038" s="197"/>
      <c r="MCV1038" s="197"/>
      <c r="MCW1038" s="197"/>
      <c r="MCX1038" s="197"/>
      <c r="MCY1038" s="197"/>
      <c r="MCZ1038" s="197"/>
      <c r="MDA1038" s="197"/>
      <c r="MDB1038" s="197"/>
      <c r="MDC1038" s="197"/>
      <c r="MDD1038" s="197"/>
      <c r="MDE1038" s="197"/>
      <c r="MDF1038" s="197"/>
      <c r="MDG1038" s="197"/>
      <c r="MDH1038" s="197"/>
      <c r="MDI1038" s="197"/>
      <c r="MDJ1038" s="197"/>
      <c r="MDK1038" s="197"/>
      <c r="MDL1038" s="197"/>
      <c r="MDM1038" s="197"/>
      <c r="MDN1038" s="197"/>
      <c r="MDO1038" s="197"/>
      <c r="MDP1038" s="197"/>
      <c r="MDQ1038" s="197"/>
      <c r="MDR1038" s="197"/>
      <c r="MDS1038" s="197"/>
      <c r="MDT1038" s="197"/>
      <c r="MDU1038" s="197"/>
      <c r="MDV1038" s="197"/>
      <c r="MDW1038" s="197"/>
      <c r="MDX1038" s="197"/>
      <c r="MDY1038" s="197"/>
      <c r="MDZ1038" s="197"/>
      <c r="MEA1038" s="197"/>
      <c r="MEB1038" s="197"/>
      <c r="MEC1038" s="197"/>
      <c r="MED1038" s="197"/>
      <c r="MEE1038" s="197"/>
      <c r="MEF1038" s="197"/>
      <c r="MEG1038" s="197"/>
      <c r="MEH1038" s="197"/>
      <c r="MEI1038" s="197"/>
      <c r="MEJ1038" s="197"/>
      <c r="MEK1038" s="197"/>
      <c r="MEL1038" s="197"/>
      <c r="MEM1038" s="197"/>
      <c r="MEN1038" s="197"/>
      <c r="MEO1038" s="197"/>
      <c r="MEP1038" s="197"/>
      <c r="MEQ1038" s="197"/>
      <c r="MER1038" s="197"/>
      <c r="MES1038" s="197"/>
      <c r="MET1038" s="197"/>
      <c r="MEU1038" s="197"/>
      <c r="MEV1038" s="197"/>
      <c r="MEW1038" s="197"/>
      <c r="MEX1038" s="197"/>
      <c r="MEY1038" s="197"/>
      <c r="MEZ1038" s="197"/>
      <c r="MFA1038" s="197"/>
      <c r="MFB1038" s="197"/>
      <c r="MFC1038" s="197"/>
      <c r="MFD1038" s="197"/>
      <c r="MFE1038" s="197"/>
      <c r="MFF1038" s="197"/>
      <c r="MFG1038" s="197"/>
      <c r="MFH1038" s="197"/>
      <c r="MFI1038" s="197"/>
      <c r="MFJ1038" s="197"/>
      <c r="MFK1038" s="197"/>
      <c r="MFL1038" s="197"/>
      <c r="MFM1038" s="197"/>
      <c r="MFN1038" s="197"/>
      <c r="MFO1038" s="197"/>
      <c r="MFP1038" s="197"/>
      <c r="MFQ1038" s="197"/>
      <c r="MFR1038" s="197"/>
      <c r="MFS1038" s="197"/>
      <c r="MFT1038" s="197"/>
      <c r="MFU1038" s="197"/>
      <c r="MFV1038" s="197"/>
      <c r="MFW1038" s="197"/>
      <c r="MFX1038" s="197"/>
      <c r="MFY1038" s="197"/>
      <c r="MFZ1038" s="197"/>
      <c r="MGA1038" s="197"/>
      <c r="MGB1038" s="197"/>
      <c r="MGC1038" s="197"/>
      <c r="MGD1038" s="197"/>
      <c r="MGE1038" s="197"/>
      <c r="MGF1038" s="197"/>
      <c r="MGG1038" s="197"/>
      <c r="MGH1038" s="197"/>
      <c r="MGI1038" s="197"/>
      <c r="MGJ1038" s="197"/>
      <c r="MGK1038" s="197"/>
      <c r="MGL1038" s="197"/>
      <c r="MGM1038" s="197"/>
      <c r="MGN1038" s="197"/>
      <c r="MGO1038" s="197"/>
      <c r="MGP1038" s="197"/>
      <c r="MGQ1038" s="197"/>
      <c r="MGR1038" s="197"/>
      <c r="MGS1038" s="197"/>
      <c r="MGT1038" s="197"/>
      <c r="MGU1038" s="197"/>
      <c r="MGV1038" s="197"/>
      <c r="MGW1038" s="197"/>
      <c r="MGX1038" s="197"/>
      <c r="MGY1038" s="197"/>
      <c r="MGZ1038" s="197"/>
      <c r="MHA1038" s="197"/>
      <c r="MHB1038" s="197"/>
      <c r="MHC1038" s="197"/>
      <c r="MHD1038" s="197"/>
      <c r="MHE1038" s="197"/>
      <c r="MHF1038" s="197"/>
      <c r="MHG1038" s="197"/>
      <c r="MHH1038" s="197"/>
      <c r="MHI1038" s="197"/>
      <c r="MHJ1038" s="197"/>
      <c r="MHK1038" s="197"/>
      <c r="MHL1038" s="197"/>
      <c r="MHM1038" s="197"/>
      <c r="MHN1038" s="197"/>
      <c r="MHO1038" s="197"/>
      <c r="MHP1038" s="197"/>
      <c r="MHQ1038" s="197"/>
      <c r="MHR1038" s="197"/>
      <c r="MHS1038" s="197"/>
      <c r="MHT1038" s="197"/>
      <c r="MHU1038" s="197"/>
      <c r="MHV1038" s="197"/>
      <c r="MHW1038" s="197"/>
      <c r="MHX1038" s="197"/>
      <c r="MHY1038" s="197"/>
      <c r="MHZ1038" s="197"/>
      <c r="MIA1038" s="197"/>
      <c r="MIB1038" s="197"/>
      <c r="MIC1038" s="197"/>
      <c r="MID1038" s="197"/>
      <c r="MIE1038" s="197"/>
      <c r="MIF1038" s="197"/>
      <c r="MIG1038" s="197"/>
      <c r="MIH1038" s="197"/>
      <c r="MII1038" s="197"/>
      <c r="MIJ1038" s="197"/>
      <c r="MIK1038" s="197"/>
      <c r="MIL1038" s="197"/>
      <c r="MIM1038" s="197"/>
      <c r="MIN1038" s="197"/>
      <c r="MIO1038" s="197"/>
      <c r="MIP1038" s="197"/>
      <c r="MIQ1038" s="197"/>
      <c r="MIR1038" s="197"/>
      <c r="MIS1038" s="197"/>
      <c r="MIT1038" s="197"/>
      <c r="MIU1038" s="197"/>
      <c r="MIV1038" s="197"/>
      <c r="MIW1038" s="197"/>
      <c r="MIX1038" s="197"/>
      <c r="MIY1038" s="197"/>
      <c r="MIZ1038" s="197"/>
      <c r="MJA1038" s="197"/>
      <c r="MJB1038" s="197"/>
      <c r="MJC1038" s="197"/>
      <c r="MJD1038" s="197"/>
      <c r="MJE1038" s="197"/>
      <c r="MJF1038" s="197"/>
      <c r="MJG1038" s="197"/>
      <c r="MJH1038" s="197"/>
      <c r="MJI1038" s="197"/>
      <c r="MJJ1038" s="197"/>
      <c r="MJK1038" s="197"/>
      <c r="MJL1038" s="197"/>
      <c r="MJM1038" s="197"/>
      <c r="MJN1038" s="197"/>
      <c r="MJO1038" s="197"/>
      <c r="MJP1038" s="197"/>
      <c r="MJQ1038" s="197"/>
      <c r="MJR1038" s="197"/>
      <c r="MJS1038" s="197"/>
      <c r="MJT1038" s="197"/>
      <c r="MJU1038" s="197"/>
      <c r="MJV1038" s="197"/>
      <c r="MJW1038" s="197"/>
      <c r="MJX1038" s="197"/>
      <c r="MJY1038" s="197"/>
      <c r="MJZ1038" s="197"/>
      <c r="MKA1038" s="197"/>
      <c r="MKB1038" s="197"/>
      <c r="MKC1038" s="197"/>
      <c r="MKD1038" s="197"/>
      <c r="MKE1038" s="197"/>
      <c r="MKF1038" s="197"/>
      <c r="MKG1038" s="197"/>
      <c r="MKH1038" s="197"/>
      <c r="MKI1038" s="197"/>
      <c r="MKJ1038" s="197"/>
      <c r="MKK1038" s="197"/>
      <c r="MKL1038" s="197"/>
      <c r="MKM1038" s="197"/>
      <c r="MKN1038" s="197"/>
      <c r="MKO1038" s="197"/>
      <c r="MKP1038" s="197"/>
      <c r="MKQ1038" s="197"/>
      <c r="MKR1038" s="197"/>
      <c r="MKS1038" s="197"/>
      <c r="MKT1038" s="197"/>
      <c r="MKU1038" s="197"/>
      <c r="MKV1038" s="197"/>
      <c r="MKW1038" s="197"/>
      <c r="MKX1038" s="197"/>
      <c r="MKY1038" s="197"/>
      <c r="MKZ1038" s="197"/>
      <c r="MLA1038" s="197"/>
      <c r="MLB1038" s="197"/>
      <c r="MLC1038" s="197"/>
      <c r="MLD1038" s="197"/>
      <c r="MLE1038" s="197"/>
      <c r="MLF1038" s="197"/>
      <c r="MLG1038" s="197"/>
      <c r="MLH1038" s="197"/>
      <c r="MLI1038" s="197"/>
      <c r="MLJ1038" s="197"/>
      <c r="MLK1038" s="197"/>
      <c r="MLL1038" s="197"/>
      <c r="MLM1038" s="197"/>
      <c r="MLN1038" s="197"/>
      <c r="MLO1038" s="197"/>
      <c r="MLP1038" s="197"/>
      <c r="MLQ1038" s="197"/>
      <c r="MLR1038" s="197"/>
      <c r="MLS1038" s="197"/>
      <c r="MLT1038" s="197"/>
      <c r="MLU1038" s="197"/>
      <c r="MLV1038" s="197"/>
      <c r="MLW1038" s="197"/>
      <c r="MLX1038" s="197"/>
      <c r="MLY1038" s="197"/>
      <c r="MLZ1038" s="197"/>
      <c r="MMA1038" s="197"/>
      <c r="MMB1038" s="197"/>
      <c r="MMC1038" s="197"/>
      <c r="MMD1038" s="197"/>
      <c r="MME1038" s="197"/>
      <c r="MMF1038" s="197"/>
      <c r="MMG1038" s="197"/>
      <c r="MMH1038" s="197"/>
      <c r="MMI1038" s="197"/>
      <c r="MMJ1038" s="197"/>
      <c r="MMK1038" s="197"/>
      <c r="MML1038" s="197"/>
      <c r="MMM1038" s="197"/>
      <c r="MMN1038" s="197"/>
      <c r="MMO1038" s="197"/>
      <c r="MMP1038" s="197"/>
      <c r="MMQ1038" s="197"/>
      <c r="MMR1038" s="197"/>
      <c r="MMS1038" s="197"/>
      <c r="MMT1038" s="197"/>
      <c r="MMU1038" s="197"/>
      <c r="MMV1038" s="197"/>
      <c r="MMW1038" s="197"/>
      <c r="MMX1038" s="197"/>
      <c r="MMY1038" s="197"/>
      <c r="MMZ1038" s="197"/>
      <c r="MNA1038" s="197"/>
      <c r="MNB1038" s="197"/>
      <c r="MNC1038" s="197"/>
      <c r="MND1038" s="197"/>
      <c r="MNE1038" s="197"/>
      <c r="MNF1038" s="197"/>
      <c r="MNG1038" s="197"/>
      <c r="MNH1038" s="197"/>
      <c r="MNI1038" s="197"/>
      <c r="MNJ1038" s="197"/>
      <c r="MNK1038" s="197"/>
      <c r="MNL1038" s="197"/>
      <c r="MNM1038" s="197"/>
      <c r="MNN1038" s="197"/>
      <c r="MNO1038" s="197"/>
      <c r="MNP1038" s="197"/>
      <c r="MNQ1038" s="197"/>
      <c r="MNR1038" s="197"/>
      <c r="MNS1038" s="197"/>
      <c r="MNT1038" s="197"/>
      <c r="MNU1038" s="197"/>
      <c r="MNV1038" s="197"/>
      <c r="MNW1038" s="197"/>
      <c r="MNX1038" s="197"/>
      <c r="MNY1038" s="197"/>
      <c r="MNZ1038" s="197"/>
      <c r="MOA1038" s="197"/>
      <c r="MOB1038" s="197"/>
      <c r="MOC1038" s="197"/>
      <c r="MOD1038" s="197"/>
      <c r="MOE1038" s="197"/>
      <c r="MOF1038" s="197"/>
      <c r="MOG1038" s="197"/>
      <c r="MOH1038" s="197"/>
      <c r="MOI1038" s="197"/>
      <c r="MOJ1038" s="197"/>
      <c r="MOK1038" s="197"/>
      <c r="MOL1038" s="197"/>
      <c r="MOM1038" s="197"/>
      <c r="MON1038" s="197"/>
      <c r="MOO1038" s="197"/>
      <c r="MOP1038" s="197"/>
      <c r="MOQ1038" s="197"/>
      <c r="MOR1038" s="197"/>
      <c r="MOS1038" s="197"/>
      <c r="MOT1038" s="197"/>
      <c r="MOU1038" s="197"/>
      <c r="MOV1038" s="197"/>
      <c r="MOW1038" s="197"/>
      <c r="MOX1038" s="197"/>
      <c r="MOY1038" s="197"/>
      <c r="MOZ1038" s="197"/>
      <c r="MPA1038" s="197"/>
      <c r="MPB1038" s="197"/>
      <c r="MPC1038" s="197"/>
      <c r="MPD1038" s="197"/>
      <c r="MPE1038" s="197"/>
      <c r="MPF1038" s="197"/>
      <c r="MPG1038" s="197"/>
      <c r="MPH1038" s="197"/>
      <c r="MPI1038" s="197"/>
      <c r="MPJ1038" s="197"/>
      <c r="MPK1038" s="197"/>
      <c r="MPL1038" s="197"/>
      <c r="MPM1038" s="197"/>
      <c r="MPN1038" s="197"/>
      <c r="MPO1038" s="197"/>
      <c r="MPP1038" s="197"/>
      <c r="MPQ1038" s="197"/>
      <c r="MPR1038" s="197"/>
      <c r="MPS1038" s="197"/>
      <c r="MPT1038" s="197"/>
      <c r="MPU1038" s="197"/>
      <c r="MPV1038" s="197"/>
      <c r="MPW1038" s="197"/>
      <c r="MPX1038" s="197"/>
      <c r="MPY1038" s="197"/>
      <c r="MPZ1038" s="197"/>
      <c r="MQA1038" s="197"/>
      <c r="MQB1038" s="197"/>
      <c r="MQC1038" s="197"/>
      <c r="MQD1038" s="197"/>
      <c r="MQE1038" s="197"/>
      <c r="MQF1038" s="197"/>
      <c r="MQG1038" s="197"/>
      <c r="MQH1038" s="197"/>
      <c r="MQI1038" s="197"/>
      <c r="MQJ1038" s="197"/>
      <c r="MQK1038" s="197"/>
      <c r="MQL1038" s="197"/>
      <c r="MQM1038" s="197"/>
      <c r="MQN1038" s="197"/>
      <c r="MQO1038" s="197"/>
      <c r="MQP1038" s="197"/>
      <c r="MQQ1038" s="197"/>
      <c r="MQR1038" s="197"/>
      <c r="MQS1038" s="197"/>
      <c r="MQT1038" s="197"/>
      <c r="MQU1038" s="197"/>
      <c r="MQV1038" s="197"/>
      <c r="MQW1038" s="197"/>
      <c r="MQX1038" s="197"/>
      <c r="MQY1038" s="197"/>
      <c r="MQZ1038" s="197"/>
      <c r="MRA1038" s="197"/>
      <c r="MRB1038" s="197"/>
      <c r="MRC1038" s="197"/>
      <c r="MRD1038" s="197"/>
      <c r="MRE1038" s="197"/>
      <c r="MRF1038" s="197"/>
      <c r="MRG1038" s="197"/>
      <c r="MRH1038" s="197"/>
      <c r="MRI1038" s="197"/>
      <c r="MRJ1038" s="197"/>
      <c r="MRK1038" s="197"/>
      <c r="MRL1038" s="197"/>
      <c r="MRM1038" s="197"/>
      <c r="MRN1038" s="197"/>
      <c r="MRO1038" s="197"/>
      <c r="MRP1038" s="197"/>
      <c r="MRQ1038" s="197"/>
      <c r="MRR1038" s="197"/>
      <c r="MRS1038" s="197"/>
      <c r="MRT1038" s="197"/>
      <c r="MRU1038" s="197"/>
      <c r="MRV1038" s="197"/>
      <c r="MRW1038" s="197"/>
      <c r="MRX1038" s="197"/>
      <c r="MRY1038" s="197"/>
      <c r="MRZ1038" s="197"/>
      <c r="MSA1038" s="197"/>
      <c r="MSB1038" s="197"/>
      <c r="MSC1038" s="197"/>
      <c r="MSD1038" s="197"/>
      <c r="MSE1038" s="197"/>
      <c r="MSF1038" s="197"/>
      <c r="MSG1038" s="197"/>
      <c r="MSH1038" s="197"/>
      <c r="MSI1038" s="197"/>
      <c r="MSJ1038" s="197"/>
      <c r="MSK1038" s="197"/>
      <c r="MSL1038" s="197"/>
      <c r="MSM1038" s="197"/>
      <c r="MSN1038" s="197"/>
      <c r="MSO1038" s="197"/>
      <c r="MSP1038" s="197"/>
      <c r="MSQ1038" s="197"/>
      <c r="MSR1038" s="197"/>
      <c r="MSS1038" s="197"/>
      <c r="MST1038" s="197"/>
      <c r="MSU1038" s="197"/>
      <c r="MSV1038" s="197"/>
      <c r="MSW1038" s="197"/>
      <c r="MSX1038" s="197"/>
      <c r="MSY1038" s="197"/>
      <c r="MSZ1038" s="197"/>
      <c r="MTA1038" s="197"/>
      <c r="MTB1038" s="197"/>
      <c r="MTC1038" s="197"/>
      <c r="MTD1038" s="197"/>
      <c r="MTE1038" s="197"/>
      <c r="MTF1038" s="197"/>
      <c r="MTG1038" s="197"/>
      <c r="MTH1038" s="197"/>
      <c r="MTI1038" s="197"/>
      <c r="MTJ1038" s="197"/>
      <c r="MTK1038" s="197"/>
      <c r="MTL1038" s="197"/>
      <c r="MTM1038" s="197"/>
      <c r="MTN1038" s="197"/>
      <c r="MTO1038" s="197"/>
      <c r="MTP1038" s="197"/>
      <c r="MTQ1038" s="197"/>
      <c r="MTR1038" s="197"/>
      <c r="MTS1038" s="197"/>
      <c r="MTT1038" s="197"/>
      <c r="MTU1038" s="197"/>
      <c r="MTV1038" s="197"/>
      <c r="MTW1038" s="197"/>
      <c r="MTX1038" s="197"/>
      <c r="MTY1038" s="197"/>
      <c r="MTZ1038" s="197"/>
      <c r="MUA1038" s="197"/>
      <c r="MUB1038" s="197"/>
      <c r="MUC1038" s="197"/>
      <c r="MUD1038" s="197"/>
      <c r="MUE1038" s="197"/>
      <c r="MUF1038" s="197"/>
      <c r="MUG1038" s="197"/>
      <c r="MUH1038" s="197"/>
      <c r="MUI1038" s="197"/>
      <c r="MUJ1038" s="197"/>
      <c r="MUK1038" s="197"/>
      <c r="MUL1038" s="197"/>
      <c r="MUM1038" s="197"/>
      <c r="MUN1038" s="197"/>
      <c r="MUO1038" s="197"/>
      <c r="MUP1038" s="197"/>
      <c r="MUQ1038" s="197"/>
      <c r="MUR1038" s="197"/>
      <c r="MUS1038" s="197"/>
      <c r="MUT1038" s="197"/>
      <c r="MUU1038" s="197"/>
      <c r="MUV1038" s="197"/>
      <c r="MUW1038" s="197"/>
      <c r="MUX1038" s="197"/>
      <c r="MUY1038" s="197"/>
      <c r="MUZ1038" s="197"/>
      <c r="MVA1038" s="197"/>
      <c r="MVB1038" s="197"/>
      <c r="MVC1038" s="197"/>
      <c r="MVD1038" s="197"/>
      <c r="MVE1038" s="197"/>
      <c r="MVF1038" s="197"/>
      <c r="MVG1038" s="197"/>
      <c r="MVH1038" s="197"/>
      <c r="MVI1038" s="197"/>
      <c r="MVJ1038" s="197"/>
      <c r="MVK1038" s="197"/>
      <c r="MVL1038" s="197"/>
      <c r="MVM1038" s="197"/>
      <c r="MVN1038" s="197"/>
      <c r="MVO1038" s="197"/>
      <c r="MVP1038" s="197"/>
      <c r="MVQ1038" s="197"/>
      <c r="MVR1038" s="197"/>
      <c r="MVS1038" s="197"/>
      <c r="MVT1038" s="197"/>
      <c r="MVU1038" s="197"/>
      <c r="MVV1038" s="197"/>
      <c r="MVW1038" s="197"/>
      <c r="MVX1038" s="197"/>
      <c r="MVY1038" s="197"/>
      <c r="MVZ1038" s="197"/>
      <c r="MWA1038" s="197"/>
      <c r="MWB1038" s="197"/>
      <c r="MWC1038" s="197"/>
      <c r="MWD1038" s="197"/>
      <c r="MWE1038" s="197"/>
      <c r="MWF1038" s="197"/>
      <c r="MWG1038" s="197"/>
      <c r="MWH1038" s="197"/>
      <c r="MWI1038" s="197"/>
      <c r="MWJ1038" s="197"/>
      <c r="MWK1038" s="197"/>
      <c r="MWL1038" s="197"/>
      <c r="MWM1038" s="197"/>
      <c r="MWN1038" s="197"/>
      <c r="MWO1038" s="197"/>
      <c r="MWP1038" s="197"/>
      <c r="MWQ1038" s="197"/>
      <c r="MWR1038" s="197"/>
      <c r="MWS1038" s="197"/>
      <c r="MWT1038" s="197"/>
      <c r="MWU1038" s="197"/>
      <c r="MWV1038" s="197"/>
      <c r="MWW1038" s="197"/>
      <c r="MWX1038" s="197"/>
      <c r="MWY1038" s="197"/>
      <c r="MWZ1038" s="197"/>
      <c r="MXA1038" s="197"/>
      <c r="MXB1038" s="197"/>
      <c r="MXC1038" s="197"/>
      <c r="MXD1038" s="197"/>
      <c r="MXE1038" s="197"/>
      <c r="MXF1038" s="197"/>
      <c r="MXG1038" s="197"/>
      <c r="MXH1038" s="197"/>
      <c r="MXI1038" s="197"/>
      <c r="MXJ1038" s="197"/>
      <c r="MXK1038" s="197"/>
      <c r="MXL1038" s="197"/>
      <c r="MXM1038" s="197"/>
      <c r="MXN1038" s="197"/>
      <c r="MXO1038" s="197"/>
      <c r="MXP1038" s="197"/>
      <c r="MXQ1038" s="197"/>
      <c r="MXR1038" s="197"/>
      <c r="MXS1038" s="197"/>
      <c r="MXT1038" s="197"/>
      <c r="MXU1038" s="197"/>
      <c r="MXV1038" s="197"/>
      <c r="MXW1038" s="197"/>
      <c r="MXX1038" s="197"/>
      <c r="MXY1038" s="197"/>
      <c r="MXZ1038" s="197"/>
      <c r="MYA1038" s="197"/>
      <c r="MYB1038" s="197"/>
      <c r="MYC1038" s="197"/>
      <c r="MYD1038" s="197"/>
      <c r="MYE1038" s="197"/>
      <c r="MYF1038" s="197"/>
      <c r="MYG1038" s="197"/>
      <c r="MYH1038" s="197"/>
      <c r="MYI1038" s="197"/>
      <c r="MYJ1038" s="197"/>
      <c r="MYK1038" s="197"/>
      <c r="MYL1038" s="197"/>
      <c r="MYM1038" s="197"/>
      <c r="MYN1038" s="197"/>
      <c r="MYO1038" s="197"/>
      <c r="MYP1038" s="197"/>
      <c r="MYQ1038" s="197"/>
      <c r="MYR1038" s="197"/>
      <c r="MYS1038" s="197"/>
      <c r="MYT1038" s="197"/>
      <c r="MYU1038" s="197"/>
      <c r="MYV1038" s="197"/>
      <c r="MYW1038" s="197"/>
      <c r="MYX1038" s="197"/>
      <c r="MYY1038" s="197"/>
      <c r="MYZ1038" s="197"/>
      <c r="MZA1038" s="197"/>
      <c r="MZB1038" s="197"/>
      <c r="MZC1038" s="197"/>
      <c r="MZD1038" s="197"/>
      <c r="MZE1038" s="197"/>
      <c r="MZF1038" s="197"/>
      <c r="MZG1038" s="197"/>
      <c r="MZH1038" s="197"/>
      <c r="MZI1038" s="197"/>
      <c r="MZJ1038" s="197"/>
      <c r="MZK1038" s="197"/>
      <c r="MZL1038" s="197"/>
      <c r="MZM1038" s="197"/>
      <c r="MZN1038" s="197"/>
      <c r="MZO1038" s="197"/>
      <c r="MZP1038" s="197"/>
      <c r="MZQ1038" s="197"/>
      <c r="MZR1038" s="197"/>
      <c r="MZS1038" s="197"/>
      <c r="MZT1038" s="197"/>
      <c r="MZU1038" s="197"/>
      <c r="MZV1038" s="197"/>
      <c r="MZW1038" s="197"/>
      <c r="MZX1038" s="197"/>
      <c r="MZY1038" s="197"/>
      <c r="MZZ1038" s="197"/>
      <c r="NAA1038" s="197"/>
      <c r="NAB1038" s="197"/>
      <c r="NAC1038" s="197"/>
      <c r="NAD1038" s="197"/>
      <c r="NAE1038" s="197"/>
      <c r="NAF1038" s="197"/>
      <c r="NAG1038" s="197"/>
      <c r="NAH1038" s="197"/>
      <c r="NAI1038" s="197"/>
      <c r="NAJ1038" s="197"/>
      <c r="NAK1038" s="197"/>
      <c r="NAL1038" s="197"/>
      <c r="NAM1038" s="197"/>
      <c r="NAN1038" s="197"/>
      <c r="NAO1038" s="197"/>
      <c r="NAP1038" s="197"/>
      <c r="NAQ1038" s="197"/>
      <c r="NAR1038" s="197"/>
      <c r="NAS1038" s="197"/>
      <c r="NAT1038" s="197"/>
      <c r="NAU1038" s="197"/>
      <c r="NAV1038" s="197"/>
      <c r="NAW1038" s="197"/>
      <c r="NAX1038" s="197"/>
      <c r="NAY1038" s="197"/>
      <c r="NAZ1038" s="197"/>
      <c r="NBA1038" s="197"/>
      <c r="NBB1038" s="197"/>
      <c r="NBC1038" s="197"/>
      <c r="NBD1038" s="197"/>
      <c r="NBE1038" s="197"/>
      <c r="NBF1038" s="197"/>
      <c r="NBG1038" s="197"/>
      <c r="NBH1038" s="197"/>
      <c r="NBI1038" s="197"/>
      <c r="NBJ1038" s="197"/>
      <c r="NBK1038" s="197"/>
      <c r="NBL1038" s="197"/>
      <c r="NBM1038" s="197"/>
      <c r="NBN1038" s="197"/>
      <c r="NBO1038" s="197"/>
      <c r="NBP1038" s="197"/>
      <c r="NBQ1038" s="197"/>
      <c r="NBR1038" s="197"/>
      <c r="NBS1038" s="197"/>
      <c r="NBT1038" s="197"/>
      <c r="NBU1038" s="197"/>
      <c r="NBV1038" s="197"/>
      <c r="NBW1038" s="197"/>
      <c r="NBX1038" s="197"/>
      <c r="NBY1038" s="197"/>
      <c r="NBZ1038" s="197"/>
      <c r="NCA1038" s="197"/>
      <c r="NCB1038" s="197"/>
      <c r="NCC1038" s="197"/>
      <c r="NCD1038" s="197"/>
      <c r="NCE1038" s="197"/>
      <c r="NCF1038" s="197"/>
      <c r="NCG1038" s="197"/>
      <c r="NCH1038" s="197"/>
      <c r="NCI1038" s="197"/>
      <c r="NCJ1038" s="197"/>
      <c r="NCK1038" s="197"/>
      <c r="NCL1038" s="197"/>
      <c r="NCM1038" s="197"/>
      <c r="NCN1038" s="197"/>
      <c r="NCO1038" s="197"/>
      <c r="NCP1038" s="197"/>
      <c r="NCQ1038" s="197"/>
      <c r="NCR1038" s="197"/>
      <c r="NCS1038" s="197"/>
      <c r="NCT1038" s="197"/>
      <c r="NCU1038" s="197"/>
      <c r="NCV1038" s="197"/>
      <c r="NCW1038" s="197"/>
      <c r="NCX1038" s="197"/>
      <c r="NCY1038" s="197"/>
      <c r="NCZ1038" s="197"/>
      <c r="NDA1038" s="197"/>
      <c r="NDB1038" s="197"/>
      <c r="NDC1038" s="197"/>
      <c r="NDD1038" s="197"/>
      <c r="NDE1038" s="197"/>
      <c r="NDF1038" s="197"/>
      <c r="NDG1038" s="197"/>
      <c r="NDH1038" s="197"/>
      <c r="NDI1038" s="197"/>
      <c r="NDJ1038" s="197"/>
      <c r="NDK1038" s="197"/>
      <c r="NDL1038" s="197"/>
      <c r="NDM1038" s="197"/>
      <c r="NDN1038" s="197"/>
      <c r="NDO1038" s="197"/>
      <c r="NDP1038" s="197"/>
      <c r="NDQ1038" s="197"/>
      <c r="NDR1038" s="197"/>
      <c r="NDS1038" s="197"/>
      <c r="NDT1038" s="197"/>
      <c r="NDU1038" s="197"/>
      <c r="NDV1038" s="197"/>
      <c r="NDW1038" s="197"/>
      <c r="NDX1038" s="197"/>
      <c r="NDY1038" s="197"/>
      <c r="NDZ1038" s="197"/>
      <c r="NEA1038" s="197"/>
      <c r="NEB1038" s="197"/>
      <c r="NEC1038" s="197"/>
      <c r="NED1038" s="197"/>
      <c r="NEE1038" s="197"/>
      <c r="NEF1038" s="197"/>
      <c r="NEG1038" s="197"/>
      <c r="NEH1038" s="197"/>
      <c r="NEI1038" s="197"/>
      <c r="NEJ1038" s="197"/>
      <c r="NEK1038" s="197"/>
      <c r="NEL1038" s="197"/>
      <c r="NEM1038" s="197"/>
      <c r="NEN1038" s="197"/>
      <c r="NEO1038" s="197"/>
      <c r="NEP1038" s="197"/>
      <c r="NEQ1038" s="197"/>
      <c r="NER1038" s="197"/>
      <c r="NES1038" s="197"/>
      <c r="NET1038" s="197"/>
      <c r="NEU1038" s="197"/>
      <c r="NEV1038" s="197"/>
      <c r="NEW1038" s="197"/>
      <c r="NEX1038" s="197"/>
      <c r="NEY1038" s="197"/>
      <c r="NEZ1038" s="197"/>
      <c r="NFA1038" s="197"/>
      <c r="NFB1038" s="197"/>
      <c r="NFC1038" s="197"/>
      <c r="NFD1038" s="197"/>
      <c r="NFE1038" s="197"/>
      <c r="NFF1038" s="197"/>
      <c r="NFG1038" s="197"/>
      <c r="NFH1038" s="197"/>
      <c r="NFI1038" s="197"/>
      <c r="NFJ1038" s="197"/>
      <c r="NFK1038" s="197"/>
      <c r="NFL1038" s="197"/>
      <c r="NFM1038" s="197"/>
      <c r="NFN1038" s="197"/>
      <c r="NFO1038" s="197"/>
      <c r="NFP1038" s="197"/>
      <c r="NFQ1038" s="197"/>
      <c r="NFR1038" s="197"/>
      <c r="NFS1038" s="197"/>
      <c r="NFT1038" s="197"/>
      <c r="NFU1038" s="197"/>
      <c r="NFV1038" s="197"/>
      <c r="NFW1038" s="197"/>
      <c r="NFX1038" s="197"/>
      <c r="NFY1038" s="197"/>
      <c r="NFZ1038" s="197"/>
      <c r="NGA1038" s="197"/>
      <c r="NGB1038" s="197"/>
      <c r="NGC1038" s="197"/>
      <c r="NGD1038" s="197"/>
      <c r="NGE1038" s="197"/>
      <c r="NGF1038" s="197"/>
      <c r="NGG1038" s="197"/>
      <c r="NGH1038" s="197"/>
      <c r="NGI1038" s="197"/>
      <c r="NGJ1038" s="197"/>
      <c r="NGK1038" s="197"/>
      <c r="NGL1038" s="197"/>
      <c r="NGM1038" s="197"/>
      <c r="NGN1038" s="197"/>
      <c r="NGO1038" s="197"/>
      <c r="NGP1038" s="197"/>
      <c r="NGQ1038" s="197"/>
      <c r="NGR1038" s="197"/>
      <c r="NGS1038" s="197"/>
      <c r="NGT1038" s="197"/>
      <c r="NGU1038" s="197"/>
      <c r="NGV1038" s="197"/>
      <c r="NGW1038" s="197"/>
      <c r="NGX1038" s="197"/>
      <c r="NGY1038" s="197"/>
      <c r="NGZ1038" s="197"/>
      <c r="NHA1038" s="197"/>
      <c r="NHB1038" s="197"/>
      <c r="NHC1038" s="197"/>
      <c r="NHD1038" s="197"/>
      <c r="NHE1038" s="197"/>
      <c r="NHF1038" s="197"/>
      <c r="NHG1038" s="197"/>
      <c r="NHH1038" s="197"/>
      <c r="NHI1038" s="197"/>
      <c r="NHJ1038" s="197"/>
      <c r="NHK1038" s="197"/>
      <c r="NHL1038" s="197"/>
      <c r="NHM1038" s="197"/>
      <c r="NHN1038" s="197"/>
      <c r="NHO1038" s="197"/>
      <c r="NHP1038" s="197"/>
      <c r="NHQ1038" s="197"/>
      <c r="NHR1038" s="197"/>
      <c r="NHS1038" s="197"/>
      <c r="NHT1038" s="197"/>
      <c r="NHU1038" s="197"/>
      <c r="NHV1038" s="197"/>
      <c r="NHW1038" s="197"/>
      <c r="NHX1038" s="197"/>
      <c r="NHY1038" s="197"/>
      <c r="NHZ1038" s="197"/>
      <c r="NIA1038" s="197"/>
      <c r="NIB1038" s="197"/>
      <c r="NIC1038" s="197"/>
      <c r="NID1038" s="197"/>
      <c r="NIE1038" s="197"/>
      <c r="NIF1038" s="197"/>
      <c r="NIG1038" s="197"/>
      <c r="NIH1038" s="197"/>
      <c r="NII1038" s="197"/>
      <c r="NIJ1038" s="197"/>
      <c r="NIK1038" s="197"/>
      <c r="NIL1038" s="197"/>
      <c r="NIM1038" s="197"/>
      <c r="NIN1038" s="197"/>
      <c r="NIO1038" s="197"/>
      <c r="NIP1038" s="197"/>
      <c r="NIQ1038" s="197"/>
      <c r="NIR1038" s="197"/>
      <c r="NIS1038" s="197"/>
      <c r="NIT1038" s="197"/>
      <c r="NIU1038" s="197"/>
      <c r="NIV1038" s="197"/>
      <c r="NIW1038" s="197"/>
      <c r="NIX1038" s="197"/>
      <c r="NIY1038" s="197"/>
      <c r="NIZ1038" s="197"/>
      <c r="NJA1038" s="197"/>
      <c r="NJB1038" s="197"/>
      <c r="NJC1038" s="197"/>
      <c r="NJD1038" s="197"/>
      <c r="NJE1038" s="197"/>
      <c r="NJF1038" s="197"/>
      <c r="NJG1038" s="197"/>
      <c r="NJH1038" s="197"/>
      <c r="NJI1038" s="197"/>
      <c r="NJJ1038" s="197"/>
      <c r="NJK1038" s="197"/>
      <c r="NJL1038" s="197"/>
      <c r="NJM1038" s="197"/>
      <c r="NJN1038" s="197"/>
      <c r="NJO1038" s="197"/>
      <c r="NJP1038" s="197"/>
      <c r="NJQ1038" s="197"/>
      <c r="NJR1038" s="197"/>
      <c r="NJS1038" s="197"/>
      <c r="NJT1038" s="197"/>
      <c r="NJU1038" s="197"/>
      <c r="NJV1038" s="197"/>
      <c r="NJW1038" s="197"/>
      <c r="NJX1038" s="197"/>
      <c r="NJY1038" s="197"/>
      <c r="NJZ1038" s="197"/>
      <c r="NKA1038" s="197"/>
      <c r="NKB1038" s="197"/>
      <c r="NKC1038" s="197"/>
      <c r="NKD1038" s="197"/>
      <c r="NKE1038" s="197"/>
      <c r="NKF1038" s="197"/>
      <c r="NKG1038" s="197"/>
      <c r="NKH1038" s="197"/>
      <c r="NKI1038" s="197"/>
      <c r="NKJ1038" s="197"/>
      <c r="NKK1038" s="197"/>
      <c r="NKL1038" s="197"/>
      <c r="NKM1038" s="197"/>
      <c r="NKN1038" s="197"/>
      <c r="NKO1038" s="197"/>
      <c r="NKP1038" s="197"/>
      <c r="NKQ1038" s="197"/>
      <c r="NKR1038" s="197"/>
      <c r="NKS1038" s="197"/>
      <c r="NKT1038" s="197"/>
      <c r="NKU1038" s="197"/>
      <c r="NKV1038" s="197"/>
      <c r="NKW1038" s="197"/>
      <c r="NKX1038" s="197"/>
      <c r="NKY1038" s="197"/>
      <c r="NKZ1038" s="197"/>
      <c r="NLA1038" s="197"/>
      <c r="NLB1038" s="197"/>
      <c r="NLC1038" s="197"/>
      <c r="NLD1038" s="197"/>
      <c r="NLE1038" s="197"/>
      <c r="NLF1038" s="197"/>
      <c r="NLG1038" s="197"/>
      <c r="NLH1038" s="197"/>
      <c r="NLI1038" s="197"/>
      <c r="NLJ1038" s="197"/>
      <c r="NLK1038" s="197"/>
      <c r="NLL1038" s="197"/>
      <c r="NLM1038" s="197"/>
      <c r="NLN1038" s="197"/>
      <c r="NLO1038" s="197"/>
      <c r="NLP1038" s="197"/>
      <c r="NLQ1038" s="197"/>
      <c r="NLR1038" s="197"/>
      <c r="NLS1038" s="197"/>
      <c r="NLT1038" s="197"/>
      <c r="NLU1038" s="197"/>
      <c r="NLV1038" s="197"/>
      <c r="NLW1038" s="197"/>
      <c r="NLX1038" s="197"/>
      <c r="NLY1038" s="197"/>
      <c r="NLZ1038" s="197"/>
      <c r="NMA1038" s="197"/>
      <c r="NMB1038" s="197"/>
      <c r="NMC1038" s="197"/>
      <c r="NMD1038" s="197"/>
      <c r="NME1038" s="197"/>
      <c r="NMF1038" s="197"/>
      <c r="NMG1038" s="197"/>
      <c r="NMH1038" s="197"/>
      <c r="NMI1038" s="197"/>
      <c r="NMJ1038" s="197"/>
      <c r="NMK1038" s="197"/>
      <c r="NML1038" s="197"/>
      <c r="NMM1038" s="197"/>
      <c r="NMN1038" s="197"/>
      <c r="NMO1038" s="197"/>
      <c r="NMP1038" s="197"/>
      <c r="NMQ1038" s="197"/>
      <c r="NMR1038" s="197"/>
      <c r="NMS1038" s="197"/>
      <c r="NMT1038" s="197"/>
      <c r="NMU1038" s="197"/>
      <c r="NMV1038" s="197"/>
      <c r="NMW1038" s="197"/>
      <c r="NMX1038" s="197"/>
      <c r="NMY1038" s="197"/>
      <c r="NMZ1038" s="197"/>
      <c r="NNA1038" s="197"/>
      <c r="NNB1038" s="197"/>
      <c r="NNC1038" s="197"/>
      <c r="NND1038" s="197"/>
      <c r="NNE1038" s="197"/>
      <c r="NNF1038" s="197"/>
      <c r="NNG1038" s="197"/>
      <c r="NNH1038" s="197"/>
      <c r="NNI1038" s="197"/>
      <c r="NNJ1038" s="197"/>
      <c r="NNK1038" s="197"/>
      <c r="NNL1038" s="197"/>
      <c r="NNM1038" s="197"/>
      <c r="NNN1038" s="197"/>
      <c r="NNO1038" s="197"/>
      <c r="NNP1038" s="197"/>
      <c r="NNQ1038" s="197"/>
      <c r="NNR1038" s="197"/>
      <c r="NNS1038" s="197"/>
      <c r="NNT1038" s="197"/>
      <c r="NNU1038" s="197"/>
      <c r="NNV1038" s="197"/>
      <c r="NNW1038" s="197"/>
      <c r="NNX1038" s="197"/>
      <c r="NNY1038" s="197"/>
      <c r="NNZ1038" s="197"/>
      <c r="NOA1038" s="197"/>
      <c r="NOB1038" s="197"/>
      <c r="NOC1038" s="197"/>
      <c r="NOD1038" s="197"/>
      <c r="NOE1038" s="197"/>
      <c r="NOF1038" s="197"/>
      <c r="NOG1038" s="197"/>
      <c r="NOH1038" s="197"/>
      <c r="NOI1038" s="197"/>
      <c r="NOJ1038" s="197"/>
      <c r="NOK1038" s="197"/>
      <c r="NOL1038" s="197"/>
      <c r="NOM1038" s="197"/>
      <c r="NON1038" s="197"/>
      <c r="NOO1038" s="197"/>
      <c r="NOP1038" s="197"/>
      <c r="NOQ1038" s="197"/>
      <c r="NOR1038" s="197"/>
      <c r="NOS1038" s="197"/>
      <c r="NOT1038" s="197"/>
      <c r="NOU1038" s="197"/>
      <c r="NOV1038" s="197"/>
      <c r="NOW1038" s="197"/>
      <c r="NOX1038" s="197"/>
      <c r="NOY1038" s="197"/>
      <c r="NOZ1038" s="197"/>
      <c r="NPA1038" s="197"/>
      <c r="NPB1038" s="197"/>
      <c r="NPC1038" s="197"/>
      <c r="NPD1038" s="197"/>
      <c r="NPE1038" s="197"/>
      <c r="NPF1038" s="197"/>
      <c r="NPG1038" s="197"/>
      <c r="NPH1038" s="197"/>
      <c r="NPI1038" s="197"/>
      <c r="NPJ1038" s="197"/>
      <c r="NPK1038" s="197"/>
      <c r="NPL1038" s="197"/>
      <c r="NPM1038" s="197"/>
      <c r="NPN1038" s="197"/>
      <c r="NPO1038" s="197"/>
      <c r="NPP1038" s="197"/>
      <c r="NPQ1038" s="197"/>
      <c r="NPR1038" s="197"/>
      <c r="NPS1038" s="197"/>
      <c r="NPT1038" s="197"/>
      <c r="NPU1038" s="197"/>
      <c r="NPV1038" s="197"/>
      <c r="NPW1038" s="197"/>
      <c r="NPX1038" s="197"/>
      <c r="NPY1038" s="197"/>
      <c r="NPZ1038" s="197"/>
      <c r="NQA1038" s="197"/>
      <c r="NQB1038" s="197"/>
      <c r="NQC1038" s="197"/>
      <c r="NQD1038" s="197"/>
      <c r="NQE1038" s="197"/>
      <c r="NQF1038" s="197"/>
      <c r="NQG1038" s="197"/>
      <c r="NQH1038" s="197"/>
      <c r="NQI1038" s="197"/>
      <c r="NQJ1038" s="197"/>
      <c r="NQK1038" s="197"/>
      <c r="NQL1038" s="197"/>
      <c r="NQM1038" s="197"/>
      <c r="NQN1038" s="197"/>
      <c r="NQO1038" s="197"/>
      <c r="NQP1038" s="197"/>
      <c r="NQQ1038" s="197"/>
      <c r="NQR1038" s="197"/>
      <c r="NQS1038" s="197"/>
      <c r="NQT1038" s="197"/>
      <c r="NQU1038" s="197"/>
      <c r="NQV1038" s="197"/>
      <c r="NQW1038" s="197"/>
      <c r="NQX1038" s="197"/>
      <c r="NQY1038" s="197"/>
      <c r="NQZ1038" s="197"/>
      <c r="NRA1038" s="197"/>
      <c r="NRB1038" s="197"/>
      <c r="NRC1038" s="197"/>
      <c r="NRD1038" s="197"/>
      <c r="NRE1038" s="197"/>
      <c r="NRF1038" s="197"/>
      <c r="NRG1038" s="197"/>
      <c r="NRH1038" s="197"/>
      <c r="NRI1038" s="197"/>
      <c r="NRJ1038" s="197"/>
      <c r="NRK1038" s="197"/>
      <c r="NRL1038" s="197"/>
      <c r="NRM1038" s="197"/>
      <c r="NRN1038" s="197"/>
      <c r="NRO1038" s="197"/>
      <c r="NRP1038" s="197"/>
      <c r="NRQ1038" s="197"/>
      <c r="NRR1038" s="197"/>
      <c r="NRS1038" s="197"/>
      <c r="NRT1038" s="197"/>
      <c r="NRU1038" s="197"/>
      <c r="NRV1038" s="197"/>
      <c r="NRW1038" s="197"/>
      <c r="NRX1038" s="197"/>
      <c r="NRY1038" s="197"/>
      <c r="NRZ1038" s="197"/>
      <c r="NSA1038" s="197"/>
      <c r="NSB1038" s="197"/>
      <c r="NSC1038" s="197"/>
      <c r="NSD1038" s="197"/>
      <c r="NSE1038" s="197"/>
      <c r="NSF1038" s="197"/>
      <c r="NSG1038" s="197"/>
      <c r="NSH1038" s="197"/>
      <c r="NSI1038" s="197"/>
      <c r="NSJ1038" s="197"/>
      <c r="NSK1038" s="197"/>
      <c r="NSL1038" s="197"/>
      <c r="NSM1038" s="197"/>
      <c r="NSN1038" s="197"/>
      <c r="NSO1038" s="197"/>
      <c r="NSP1038" s="197"/>
      <c r="NSQ1038" s="197"/>
      <c r="NSR1038" s="197"/>
      <c r="NSS1038" s="197"/>
      <c r="NST1038" s="197"/>
      <c r="NSU1038" s="197"/>
      <c r="NSV1038" s="197"/>
      <c r="NSW1038" s="197"/>
      <c r="NSX1038" s="197"/>
      <c r="NSY1038" s="197"/>
      <c r="NSZ1038" s="197"/>
      <c r="NTA1038" s="197"/>
      <c r="NTB1038" s="197"/>
      <c r="NTC1038" s="197"/>
      <c r="NTD1038" s="197"/>
      <c r="NTE1038" s="197"/>
      <c r="NTF1038" s="197"/>
      <c r="NTG1038" s="197"/>
      <c r="NTH1038" s="197"/>
      <c r="NTI1038" s="197"/>
      <c r="NTJ1038" s="197"/>
      <c r="NTK1038" s="197"/>
      <c r="NTL1038" s="197"/>
      <c r="NTM1038" s="197"/>
      <c r="NTN1038" s="197"/>
      <c r="NTO1038" s="197"/>
      <c r="NTP1038" s="197"/>
      <c r="NTQ1038" s="197"/>
      <c r="NTR1038" s="197"/>
      <c r="NTS1038" s="197"/>
      <c r="NTT1038" s="197"/>
      <c r="NTU1038" s="197"/>
      <c r="NTV1038" s="197"/>
      <c r="NTW1038" s="197"/>
      <c r="NTX1038" s="197"/>
      <c r="NTY1038" s="197"/>
      <c r="NTZ1038" s="197"/>
      <c r="NUA1038" s="197"/>
      <c r="NUB1038" s="197"/>
      <c r="NUC1038" s="197"/>
      <c r="NUD1038" s="197"/>
      <c r="NUE1038" s="197"/>
      <c r="NUF1038" s="197"/>
      <c r="NUG1038" s="197"/>
      <c r="NUH1038" s="197"/>
      <c r="NUI1038" s="197"/>
      <c r="NUJ1038" s="197"/>
      <c r="NUK1038" s="197"/>
      <c r="NUL1038" s="197"/>
      <c r="NUM1038" s="197"/>
      <c r="NUN1038" s="197"/>
      <c r="NUO1038" s="197"/>
      <c r="NUP1038" s="197"/>
      <c r="NUQ1038" s="197"/>
      <c r="NUR1038" s="197"/>
      <c r="NUS1038" s="197"/>
      <c r="NUT1038" s="197"/>
      <c r="NUU1038" s="197"/>
      <c r="NUV1038" s="197"/>
      <c r="NUW1038" s="197"/>
      <c r="NUX1038" s="197"/>
      <c r="NUY1038" s="197"/>
      <c r="NUZ1038" s="197"/>
      <c r="NVA1038" s="197"/>
      <c r="NVB1038" s="197"/>
      <c r="NVC1038" s="197"/>
      <c r="NVD1038" s="197"/>
      <c r="NVE1038" s="197"/>
      <c r="NVF1038" s="197"/>
      <c r="NVG1038" s="197"/>
      <c r="NVH1038" s="197"/>
      <c r="NVI1038" s="197"/>
      <c r="NVJ1038" s="197"/>
      <c r="NVK1038" s="197"/>
      <c r="NVL1038" s="197"/>
      <c r="NVM1038" s="197"/>
      <c r="NVN1038" s="197"/>
      <c r="NVO1038" s="197"/>
      <c r="NVP1038" s="197"/>
      <c r="NVQ1038" s="197"/>
      <c r="NVR1038" s="197"/>
      <c r="NVS1038" s="197"/>
      <c r="NVT1038" s="197"/>
      <c r="NVU1038" s="197"/>
      <c r="NVV1038" s="197"/>
      <c r="NVW1038" s="197"/>
      <c r="NVX1038" s="197"/>
      <c r="NVY1038" s="197"/>
      <c r="NVZ1038" s="197"/>
      <c r="NWA1038" s="197"/>
      <c r="NWB1038" s="197"/>
      <c r="NWC1038" s="197"/>
      <c r="NWD1038" s="197"/>
      <c r="NWE1038" s="197"/>
      <c r="NWF1038" s="197"/>
      <c r="NWG1038" s="197"/>
      <c r="NWH1038" s="197"/>
      <c r="NWI1038" s="197"/>
      <c r="NWJ1038" s="197"/>
      <c r="NWK1038" s="197"/>
      <c r="NWL1038" s="197"/>
      <c r="NWM1038" s="197"/>
      <c r="NWN1038" s="197"/>
      <c r="NWO1038" s="197"/>
      <c r="NWP1038" s="197"/>
      <c r="NWQ1038" s="197"/>
      <c r="NWR1038" s="197"/>
      <c r="NWS1038" s="197"/>
      <c r="NWT1038" s="197"/>
      <c r="NWU1038" s="197"/>
      <c r="NWV1038" s="197"/>
      <c r="NWW1038" s="197"/>
      <c r="NWX1038" s="197"/>
      <c r="NWY1038" s="197"/>
      <c r="NWZ1038" s="197"/>
      <c r="NXA1038" s="197"/>
      <c r="NXB1038" s="197"/>
      <c r="NXC1038" s="197"/>
      <c r="NXD1038" s="197"/>
      <c r="NXE1038" s="197"/>
      <c r="NXF1038" s="197"/>
      <c r="NXG1038" s="197"/>
      <c r="NXH1038" s="197"/>
      <c r="NXI1038" s="197"/>
      <c r="NXJ1038" s="197"/>
      <c r="NXK1038" s="197"/>
      <c r="NXL1038" s="197"/>
      <c r="NXM1038" s="197"/>
      <c r="NXN1038" s="197"/>
      <c r="NXO1038" s="197"/>
      <c r="NXP1038" s="197"/>
      <c r="NXQ1038" s="197"/>
      <c r="NXR1038" s="197"/>
      <c r="NXS1038" s="197"/>
      <c r="NXT1038" s="197"/>
      <c r="NXU1038" s="197"/>
      <c r="NXV1038" s="197"/>
      <c r="NXW1038" s="197"/>
      <c r="NXX1038" s="197"/>
      <c r="NXY1038" s="197"/>
      <c r="NXZ1038" s="197"/>
      <c r="NYA1038" s="197"/>
      <c r="NYB1038" s="197"/>
      <c r="NYC1038" s="197"/>
      <c r="NYD1038" s="197"/>
      <c r="NYE1038" s="197"/>
      <c r="NYF1038" s="197"/>
      <c r="NYG1038" s="197"/>
      <c r="NYH1038" s="197"/>
      <c r="NYI1038" s="197"/>
      <c r="NYJ1038" s="197"/>
      <c r="NYK1038" s="197"/>
      <c r="NYL1038" s="197"/>
      <c r="NYM1038" s="197"/>
      <c r="NYN1038" s="197"/>
      <c r="NYO1038" s="197"/>
      <c r="NYP1038" s="197"/>
      <c r="NYQ1038" s="197"/>
      <c r="NYR1038" s="197"/>
      <c r="NYS1038" s="197"/>
      <c r="NYT1038" s="197"/>
      <c r="NYU1038" s="197"/>
      <c r="NYV1038" s="197"/>
      <c r="NYW1038" s="197"/>
      <c r="NYX1038" s="197"/>
      <c r="NYY1038" s="197"/>
      <c r="NYZ1038" s="197"/>
      <c r="NZA1038" s="197"/>
      <c r="NZB1038" s="197"/>
      <c r="NZC1038" s="197"/>
      <c r="NZD1038" s="197"/>
      <c r="NZE1038" s="197"/>
      <c r="NZF1038" s="197"/>
      <c r="NZG1038" s="197"/>
      <c r="NZH1038" s="197"/>
      <c r="NZI1038" s="197"/>
      <c r="NZJ1038" s="197"/>
      <c r="NZK1038" s="197"/>
      <c r="NZL1038" s="197"/>
      <c r="NZM1038" s="197"/>
      <c r="NZN1038" s="197"/>
      <c r="NZO1038" s="197"/>
      <c r="NZP1038" s="197"/>
      <c r="NZQ1038" s="197"/>
      <c r="NZR1038" s="197"/>
      <c r="NZS1038" s="197"/>
      <c r="NZT1038" s="197"/>
      <c r="NZU1038" s="197"/>
      <c r="NZV1038" s="197"/>
      <c r="NZW1038" s="197"/>
      <c r="NZX1038" s="197"/>
      <c r="NZY1038" s="197"/>
      <c r="NZZ1038" s="197"/>
      <c r="OAA1038" s="197"/>
      <c r="OAB1038" s="197"/>
      <c r="OAC1038" s="197"/>
      <c r="OAD1038" s="197"/>
      <c r="OAE1038" s="197"/>
      <c r="OAF1038" s="197"/>
      <c r="OAG1038" s="197"/>
      <c r="OAH1038" s="197"/>
      <c r="OAI1038" s="197"/>
      <c r="OAJ1038" s="197"/>
      <c r="OAK1038" s="197"/>
      <c r="OAL1038" s="197"/>
      <c r="OAM1038" s="197"/>
      <c r="OAN1038" s="197"/>
      <c r="OAO1038" s="197"/>
      <c r="OAP1038" s="197"/>
      <c r="OAQ1038" s="197"/>
      <c r="OAR1038" s="197"/>
      <c r="OAS1038" s="197"/>
      <c r="OAT1038" s="197"/>
      <c r="OAU1038" s="197"/>
      <c r="OAV1038" s="197"/>
      <c r="OAW1038" s="197"/>
      <c r="OAX1038" s="197"/>
      <c r="OAY1038" s="197"/>
      <c r="OAZ1038" s="197"/>
      <c r="OBA1038" s="197"/>
      <c r="OBB1038" s="197"/>
      <c r="OBC1038" s="197"/>
      <c r="OBD1038" s="197"/>
      <c r="OBE1038" s="197"/>
      <c r="OBF1038" s="197"/>
      <c r="OBG1038" s="197"/>
      <c r="OBH1038" s="197"/>
      <c r="OBI1038" s="197"/>
      <c r="OBJ1038" s="197"/>
      <c r="OBK1038" s="197"/>
      <c r="OBL1038" s="197"/>
      <c r="OBM1038" s="197"/>
      <c r="OBN1038" s="197"/>
      <c r="OBO1038" s="197"/>
      <c r="OBP1038" s="197"/>
      <c r="OBQ1038" s="197"/>
      <c r="OBR1038" s="197"/>
      <c r="OBS1038" s="197"/>
      <c r="OBT1038" s="197"/>
      <c r="OBU1038" s="197"/>
      <c r="OBV1038" s="197"/>
      <c r="OBW1038" s="197"/>
      <c r="OBX1038" s="197"/>
      <c r="OBY1038" s="197"/>
      <c r="OBZ1038" s="197"/>
      <c r="OCA1038" s="197"/>
      <c r="OCB1038" s="197"/>
      <c r="OCC1038" s="197"/>
      <c r="OCD1038" s="197"/>
      <c r="OCE1038" s="197"/>
      <c r="OCF1038" s="197"/>
      <c r="OCG1038" s="197"/>
      <c r="OCH1038" s="197"/>
      <c r="OCI1038" s="197"/>
      <c r="OCJ1038" s="197"/>
      <c r="OCK1038" s="197"/>
      <c r="OCL1038" s="197"/>
      <c r="OCM1038" s="197"/>
      <c r="OCN1038" s="197"/>
      <c r="OCO1038" s="197"/>
      <c r="OCP1038" s="197"/>
      <c r="OCQ1038" s="197"/>
      <c r="OCR1038" s="197"/>
      <c r="OCS1038" s="197"/>
      <c r="OCT1038" s="197"/>
      <c r="OCU1038" s="197"/>
      <c r="OCV1038" s="197"/>
      <c r="OCW1038" s="197"/>
      <c r="OCX1038" s="197"/>
      <c r="OCY1038" s="197"/>
      <c r="OCZ1038" s="197"/>
      <c r="ODA1038" s="197"/>
      <c r="ODB1038" s="197"/>
      <c r="ODC1038" s="197"/>
      <c r="ODD1038" s="197"/>
      <c r="ODE1038" s="197"/>
      <c r="ODF1038" s="197"/>
      <c r="ODG1038" s="197"/>
      <c r="ODH1038" s="197"/>
      <c r="ODI1038" s="197"/>
      <c r="ODJ1038" s="197"/>
      <c r="ODK1038" s="197"/>
      <c r="ODL1038" s="197"/>
      <c r="ODM1038" s="197"/>
      <c r="ODN1038" s="197"/>
      <c r="ODO1038" s="197"/>
      <c r="ODP1038" s="197"/>
      <c r="ODQ1038" s="197"/>
      <c r="ODR1038" s="197"/>
      <c r="ODS1038" s="197"/>
      <c r="ODT1038" s="197"/>
      <c r="ODU1038" s="197"/>
      <c r="ODV1038" s="197"/>
      <c r="ODW1038" s="197"/>
      <c r="ODX1038" s="197"/>
      <c r="ODY1038" s="197"/>
      <c r="ODZ1038" s="197"/>
      <c r="OEA1038" s="197"/>
      <c r="OEB1038" s="197"/>
      <c r="OEC1038" s="197"/>
      <c r="OED1038" s="197"/>
      <c r="OEE1038" s="197"/>
      <c r="OEF1038" s="197"/>
      <c r="OEG1038" s="197"/>
      <c r="OEH1038" s="197"/>
      <c r="OEI1038" s="197"/>
      <c r="OEJ1038" s="197"/>
      <c r="OEK1038" s="197"/>
      <c r="OEL1038" s="197"/>
      <c r="OEM1038" s="197"/>
      <c r="OEN1038" s="197"/>
      <c r="OEO1038" s="197"/>
      <c r="OEP1038" s="197"/>
      <c r="OEQ1038" s="197"/>
      <c r="OER1038" s="197"/>
      <c r="OES1038" s="197"/>
      <c r="OET1038" s="197"/>
      <c r="OEU1038" s="197"/>
      <c r="OEV1038" s="197"/>
      <c r="OEW1038" s="197"/>
      <c r="OEX1038" s="197"/>
      <c r="OEY1038" s="197"/>
      <c r="OEZ1038" s="197"/>
      <c r="OFA1038" s="197"/>
      <c r="OFB1038" s="197"/>
      <c r="OFC1038" s="197"/>
      <c r="OFD1038" s="197"/>
      <c r="OFE1038" s="197"/>
      <c r="OFF1038" s="197"/>
      <c r="OFG1038" s="197"/>
      <c r="OFH1038" s="197"/>
      <c r="OFI1038" s="197"/>
      <c r="OFJ1038" s="197"/>
      <c r="OFK1038" s="197"/>
      <c r="OFL1038" s="197"/>
      <c r="OFM1038" s="197"/>
      <c r="OFN1038" s="197"/>
      <c r="OFO1038" s="197"/>
      <c r="OFP1038" s="197"/>
      <c r="OFQ1038" s="197"/>
      <c r="OFR1038" s="197"/>
      <c r="OFS1038" s="197"/>
      <c r="OFT1038" s="197"/>
      <c r="OFU1038" s="197"/>
      <c r="OFV1038" s="197"/>
      <c r="OFW1038" s="197"/>
      <c r="OFX1038" s="197"/>
      <c r="OFY1038" s="197"/>
      <c r="OFZ1038" s="197"/>
      <c r="OGA1038" s="197"/>
      <c r="OGB1038" s="197"/>
      <c r="OGC1038" s="197"/>
      <c r="OGD1038" s="197"/>
      <c r="OGE1038" s="197"/>
      <c r="OGF1038" s="197"/>
      <c r="OGG1038" s="197"/>
      <c r="OGH1038" s="197"/>
      <c r="OGI1038" s="197"/>
      <c r="OGJ1038" s="197"/>
      <c r="OGK1038" s="197"/>
      <c r="OGL1038" s="197"/>
      <c r="OGM1038" s="197"/>
      <c r="OGN1038" s="197"/>
      <c r="OGO1038" s="197"/>
      <c r="OGP1038" s="197"/>
      <c r="OGQ1038" s="197"/>
      <c r="OGR1038" s="197"/>
      <c r="OGS1038" s="197"/>
      <c r="OGT1038" s="197"/>
      <c r="OGU1038" s="197"/>
      <c r="OGV1038" s="197"/>
      <c r="OGW1038" s="197"/>
      <c r="OGX1038" s="197"/>
      <c r="OGY1038" s="197"/>
      <c r="OGZ1038" s="197"/>
      <c r="OHA1038" s="197"/>
      <c r="OHB1038" s="197"/>
      <c r="OHC1038" s="197"/>
      <c r="OHD1038" s="197"/>
      <c r="OHE1038" s="197"/>
      <c r="OHF1038" s="197"/>
      <c r="OHG1038" s="197"/>
      <c r="OHH1038" s="197"/>
      <c r="OHI1038" s="197"/>
      <c r="OHJ1038" s="197"/>
      <c r="OHK1038" s="197"/>
      <c r="OHL1038" s="197"/>
      <c r="OHM1038" s="197"/>
      <c r="OHN1038" s="197"/>
      <c r="OHO1038" s="197"/>
      <c r="OHP1038" s="197"/>
      <c r="OHQ1038" s="197"/>
      <c r="OHR1038" s="197"/>
      <c r="OHS1038" s="197"/>
      <c r="OHT1038" s="197"/>
      <c r="OHU1038" s="197"/>
      <c r="OHV1038" s="197"/>
      <c r="OHW1038" s="197"/>
      <c r="OHX1038" s="197"/>
      <c r="OHY1038" s="197"/>
      <c r="OHZ1038" s="197"/>
      <c r="OIA1038" s="197"/>
      <c r="OIB1038" s="197"/>
      <c r="OIC1038" s="197"/>
      <c r="OID1038" s="197"/>
      <c r="OIE1038" s="197"/>
      <c r="OIF1038" s="197"/>
      <c r="OIG1038" s="197"/>
      <c r="OIH1038" s="197"/>
      <c r="OII1038" s="197"/>
      <c r="OIJ1038" s="197"/>
      <c r="OIK1038" s="197"/>
      <c r="OIL1038" s="197"/>
      <c r="OIM1038" s="197"/>
      <c r="OIN1038" s="197"/>
      <c r="OIO1038" s="197"/>
      <c r="OIP1038" s="197"/>
      <c r="OIQ1038" s="197"/>
      <c r="OIR1038" s="197"/>
      <c r="OIS1038" s="197"/>
      <c r="OIT1038" s="197"/>
      <c r="OIU1038" s="197"/>
      <c r="OIV1038" s="197"/>
      <c r="OIW1038" s="197"/>
      <c r="OIX1038" s="197"/>
      <c r="OIY1038" s="197"/>
      <c r="OIZ1038" s="197"/>
      <c r="OJA1038" s="197"/>
      <c r="OJB1038" s="197"/>
      <c r="OJC1038" s="197"/>
      <c r="OJD1038" s="197"/>
      <c r="OJE1038" s="197"/>
      <c r="OJF1038" s="197"/>
      <c r="OJG1038" s="197"/>
      <c r="OJH1038" s="197"/>
      <c r="OJI1038" s="197"/>
      <c r="OJJ1038" s="197"/>
      <c r="OJK1038" s="197"/>
      <c r="OJL1038" s="197"/>
      <c r="OJM1038" s="197"/>
      <c r="OJN1038" s="197"/>
      <c r="OJO1038" s="197"/>
      <c r="OJP1038" s="197"/>
      <c r="OJQ1038" s="197"/>
      <c r="OJR1038" s="197"/>
      <c r="OJS1038" s="197"/>
      <c r="OJT1038" s="197"/>
      <c r="OJU1038" s="197"/>
      <c r="OJV1038" s="197"/>
      <c r="OJW1038" s="197"/>
      <c r="OJX1038" s="197"/>
      <c r="OJY1038" s="197"/>
      <c r="OJZ1038" s="197"/>
      <c r="OKA1038" s="197"/>
      <c r="OKB1038" s="197"/>
      <c r="OKC1038" s="197"/>
      <c r="OKD1038" s="197"/>
      <c r="OKE1038" s="197"/>
      <c r="OKF1038" s="197"/>
      <c r="OKG1038" s="197"/>
      <c r="OKH1038" s="197"/>
      <c r="OKI1038" s="197"/>
      <c r="OKJ1038" s="197"/>
      <c r="OKK1038" s="197"/>
      <c r="OKL1038" s="197"/>
      <c r="OKM1038" s="197"/>
      <c r="OKN1038" s="197"/>
      <c r="OKO1038" s="197"/>
      <c r="OKP1038" s="197"/>
      <c r="OKQ1038" s="197"/>
      <c r="OKR1038" s="197"/>
      <c r="OKS1038" s="197"/>
      <c r="OKT1038" s="197"/>
      <c r="OKU1038" s="197"/>
      <c r="OKV1038" s="197"/>
      <c r="OKW1038" s="197"/>
      <c r="OKX1038" s="197"/>
      <c r="OKY1038" s="197"/>
      <c r="OKZ1038" s="197"/>
      <c r="OLA1038" s="197"/>
      <c r="OLB1038" s="197"/>
      <c r="OLC1038" s="197"/>
      <c r="OLD1038" s="197"/>
      <c r="OLE1038" s="197"/>
      <c r="OLF1038" s="197"/>
      <c r="OLG1038" s="197"/>
      <c r="OLH1038" s="197"/>
      <c r="OLI1038" s="197"/>
      <c r="OLJ1038" s="197"/>
      <c r="OLK1038" s="197"/>
      <c r="OLL1038" s="197"/>
      <c r="OLM1038" s="197"/>
      <c r="OLN1038" s="197"/>
      <c r="OLO1038" s="197"/>
      <c r="OLP1038" s="197"/>
      <c r="OLQ1038" s="197"/>
      <c r="OLR1038" s="197"/>
      <c r="OLS1038" s="197"/>
      <c r="OLT1038" s="197"/>
      <c r="OLU1038" s="197"/>
      <c r="OLV1038" s="197"/>
      <c r="OLW1038" s="197"/>
      <c r="OLX1038" s="197"/>
      <c r="OLY1038" s="197"/>
      <c r="OLZ1038" s="197"/>
      <c r="OMA1038" s="197"/>
      <c r="OMB1038" s="197"/>
      <c r="OMC1038" s="197"/>
      <c r="OMD1038" s="197"/>
      <c r="OME1038" s="197"/>
      <c r="OMF1038" s="197"/>
      <c r="OMG1038" s="197"/>
      <c r="OMH1038" s="197"/>
      <c r="OMI1038" s="197"/>
      <c r="OMJ1038" s="197"/>
      <c r="OMK1038" s="197"/>
      <c r="OML1038" s="197"/>
      <c r="OMM1038" s="197"/>
      <c r="OMN1038" s="197"/>
      <c r="OMO1038" s="197"/>
      <c r="OMP1038" s="197"/>
      <c r="OMQ1038" s="197"/>
      <c r="OMR1038" s="197"/>
      <c r="OMS1038" s="197"/>
      <c r="OMT1038" s="197"/>
      <c r="OMU1038" s="197"/>
      <c r="OMV1038" s="197"/>
      <c r="OMW1038" s="197"/>
      <c r="OMX1038" s="197"/>
      <c r="OMY1038" s="197"/>
      <c r="OMZ1038" s="197"/>
      <c r="ONA1038" s="197"/>
      <c r="ONB1038" s="197"/>
      <c r="ONC1038" s="197"/>
      <c r="OND1038" s="197"/>
      <c r="ONE1038" s="197"/>
      <c r="ONF1038" s="197"/>
      <c r="ONG1038" s="197"/>
      <c r="ONH1038" s="197"/>
      <c r="ONI1038" s="197"/>
      <c r="ONJ1038" s="197"/>
      <c r="ONK1038" s="197"/>
      <c r="ONL1038" s="197"/>
      <c r="ONM1038" s="197"/>
      <c r="ONN1038" s="197"/>
      <c r="ONO1038" s="197"/>
      <c r="ONP1038" s="197"/>
      <c r="ONQ1038" s="197"/>
      <c r="ONR1038" s="197"/>
      <c r="ONS1038" s="197"/>
      <c r="ONT1038" s="197"/>
      <c r="ONU1038" s="197"/>
      <c r="ONV1038" s="197"/>
      <c r="ONW1038" s="197"/>
      <c r="ONX1038" s="197"/>
      <c r="ONY1038" s="197"/>
      <c r="ONZ1038" s="197"/>
      <c r="OOA1038" s="197"/>
      <c r="OOB1038" s="197"/>
      <c r="OOC1038" s="197"/>
      <c r="OOD1038" s="197"/>
      <c r="OOE1038" s="197"/>
      <c r="OOF1038" s="197"/>
      <c r="OOG1038" s="197"/>
      <c r="OOH1038" s="197"/>
      <c r="OOI1038" s="197"/>
      <c r="OOJ1038" s="197"/>
      <c r="OOK1038" s="197"/>
      <c r="OOL1038" s="197"/>
      <c r="OOM1038" s="197"/>
      <c r="OON1038" s="197"/>
      <c r="OOO1038" s="197"/>
      <c r="OOP1038" s="197"/>
      <c r="OOQ1038" s="197"/>
      <c r="OOR1038" s="197"/>
      <c r="OOS1038" s="197"/>
      <c r="OOT1038" s="197"/>
      <c r="OOU1038" s="197"/>
      <c r="OOV1038" s="197"/>
      <c r="OOW1038" s="197"/>
      <c r="OOX1038" s="197"/>
      <c r="OOY1038" s="197"/>
      <c r="OOZ1038" s="197"/>
      <c r="OPA1038" s="197"/>
      <c r="OPB1038" s="197"/>
      <c r="OPC1038" s="197"/>
      <c r="OPD1038" s="197"/>
      <c r="OPE1038" s="197"/>
      <c r="OPF1038" s="197"/>
      <c r="OPG1038" s="197"/>
      <c r="OPH1038" s="197"/>
      <c r="OPI1038" s="197"/>
      <c r="OPJ1038" s="197"/>
      <c r="OPK1038" s="197"/>
      <c r="OPL1038" s="197"/>
      <c r="OPM1038" s="197"/>
      <c r="OPN1038" s="197"/>
      <c r="OPO1038" s="197"/>
      <c r="OPP1038" s="197"/>
      <c r="OPQ1038" s="197"/>
      <c r="OPR1038" s="197"/>
      <c r="OPS1038" s="197"/>
      <c r="OPT1038" s="197"/>
      <c r="OPU1038" s="197"/>
      <c r="OPV1038" s="197"/>
      <c r="OPW1038" s="197"/>
      <c r="OPX1038" s="197"/>
      <c r="OPY1038" s="197"/>
      <c r="OPZ1038" s="197"/>
      <c r="OQA1038" s="197"/>
      <c r="OQB1038" s="197"/>
      <c r="OQC1038" s="197"/>
      <c r="OQD1038" s="197"/>
      <c r="OQE1038" s="197"/>
      <c r="OQF1038" s="197"/>
      <c r="OQG1038" s="197"/>
      <c r="OQH1038" s="197"/>
      <c r="OQI1038" s="197"/>
      <c r="OQJ1038" s="197"/>
      <c r="OQK1038" s="197"/>
      <c r="OQL1038" s="197"/>
      <c r="OQM1038" s="197"/>
      <c r="OQN1038" s="197"/>
      <c r="OQO1038" s="197"/>
      <c r="OQP1038" s="197"/>
      <c r="OQQ1038" s="197"/>
      <c r="OQR1038" s="197"/>
      <c r="OQS1038" s="197"/>
      <c r="OQT1038" s="197"/>
      <c r="OQU1038" s="197"/>
      <c r="OQV1038" s="197"/>
      <c r="OQW1038" s="197"/>
      <c r="OQX1038" s="197"/>
      <c r="OQY1038" s="197"/>
      <c r="OQZ1038" s="197"/>
      <c r="ORA1038" s="197"/>
      <c r="ORB1038" s="197"/>
      <c r="ORC1038" s="197"/>
      <c r="ORD1038" s="197"/>
      <c r="ORE1038" s="197"/>
      <c r="ORF1038" s="197"/>
      <c r="ORG1038" s="197"/>
      <c r="ORH1038" s="197"/>
      <c r="ORI1038" s="197"/>
      <c r="ORJ1038" s="197"/>
      <c r="ORK1038" s="197"/>
      <c r="ORL1038" s="197"/>
      <c r="ORM1038" s="197"/>
      <c r="ORN1038" s="197"/>
      <c r="ORO1038" s="197"/>
      <c r="ORP1038" s="197"/>
      <c r="ORQ1038" s="197"/>
      <c r="ORR1038" s="197"/>
      <c r="ORS1038" s="197"/>
      <c r="ORT1038" s="197"/>
      <c r="ORU1038" s="197"/>
      <c r="ORV1038" s="197"/>
      <c r="ORW1038" s="197"/>
      <c r="ORX1038" s="197"/>
      <c r="ORY1038" s="197"/>
      <c r="ORZ1038" s="197"/>
      <c r="OSA1038" s="197"/>
      <c r="OSB1038" s="197"/>
      <c r="OSC1038" s="197"/>
      <c r="OSD1038" s="197"/>
      <c r="OSE1038" s="197"/>
      <c r="OSF1038" s="197"/>
      <c r="OSG1038" s="197"/>
      <c r="OSH1038" s="197"/>
      <c r="OSI1038" s="197"/>
      <c r="OSJ1038" s="197"/>
      <c r="OSK1038" s="197"/>
      <c r="OSL1038" s="197"/>
      <c r="OSM1038" s="197"/>
      <c r="OSN1038" s="197"/>
      <c r="OSO1038" s="197"/>
      <c r="OSP1038" s="197"/>
      <c r="OSQ1038" s="197"/>
      <c r="OSR1038" s="197"/>
      <c r="OSS1038" s="197"/>
      <c r="OST1038" s="197"/>
      <c r="OSU1038" s="197"/>
      <c r="OSV1038" s="197"/>
      <c r="OSW1038" s="197"/>
      <c r="OSX1038" s="197"/>
      <c r="OSY1038" s="197"/>
      <c r="OSZ1038" s="197"/>
      <c r="OTA1038" s="197"/>
      <c r="OTB1038" s="197"/>
      <c r="OTC1038" s="197"/>
      <c r="OTD1038" s="197"/>
      <c r="OTE1038" s="197"/>
      <c r="OTF1038" s="197"/>
      <c r="OTG1038" s="197"/>
      <c r="OTH1038" s="197"/>
      <c r="OTI1038" s="197"/>
      <c r="OTJ1038" s="197"/>
      <c r="OTK1038" s="197"/>
      <c r="OTL1038" s="197"/>
      <c r="OTM1038" s="197"/>
      <c r="OTN1038" s="197"/>
      <c r="OTO1038" s="197"/>
      <c r="OTP1038" s="197"/>
      <c r="OTQ1038" s="197"/>
      <c r="OTR1038" s="197"/>
      <c r="OTS1038" s="197"/>
      <c r="OTT1038" s="197"/>
      <c r="OTU1038" s="197"/>
      <c r="OTV1038" s="197"/>
      <c r="OTW1038" s="197"/>
      <c r="OTX1038" s="197"/>
      <c r="OTY1038" s="197"/>
      <c r="OTZ1038" s="197"/>
      <c r="OUA1038" s="197"/>
      <c r="OUB1038" s="197"/>
      <c r="OUC1038" s="197"/>
      <c r="OUD1038" s="197"/>
      <c r="OUE1038" s="197"/>
      <c r="OUF1038" s="197"/>
      <c r="OUG1038" s="197"/>
      <c r="OUH1038" s="197"/>
      <c r="OUI1038" s="197"/>
      <c r="OUJ1038" s="197"/>
      <c r="OUK1038" s="197"/>
      <c r="OUL1038" s="197"/>
      <c r="OUM1038" s="197"/>
      <c r="OUN1038" s="197"/>
      <c r="OUO1038" s="197"/>
      <c r="OUP1038" s="197"/>
      <c r="OUQ1038" s="197"/>
      <c r="OUR1038" s="197"/>
      <c r="OUS1038" s="197"/>
      <c r="OUT1038" s="197"/>
      <c r="OUU1038" s="197"/>
      <c r="OUV1038" s="197"/>
      <c r="OUW1038" s="197"/>
      <c r="OUX1038" s="197"/>
      <c r="OUY1038" s="197"/>
      <c r="OUZ1038" s="197"/>
      <c r="OVA1038" s="197"/>
      <c r="OVB1038" s="197"/>
      <c r="OVC1038" s="197"/>
      <c r="OVD1038" s="197"/>
      <c r="OVE1038" s="197"/>
      <c r="OVF1038" s="197"/>
      <c r="OVG1038" s="197"/>
      <c r="OVH1038" s="197"/>
      <c r="OVI1038" s="197"/>
      <c r="OVJ1038" s="197"/>
      <c r="OVK1038" s="197"/>
      <c r="OVL1038" s="197"/>
      <c r="OVM1038" s="197"/>
      <c r="OVN1038" s="197"/>
      <c r="OVO1038" s="197"/>
      <c r="OVP1038" s="197"/>
      <c r="OVQ1038" s="197"/>
      <c r="OVR1038" s="197"/>
      <c r="OVS1038" s="197"/>
      <c r="OVT1038" s="197"/>
      <c r="OVU1038" s="197"/>
      <c r="OVV1038" s="197"/>
      <c r="OVW1038" s="197"/>
      <c r="OVX1038" s="197"/>
      <c r="OVY1038" s="197"/>
      <c r="OVZ1038" s="197"/>
      <c r="OWA1038" s="197"/>
      <c r="OWB1038" s="197"/>
      <c r="OWC1038" s="197"/>
      <c r="OWD1038" s="197"/>
      <c r="OWE1038" s="197"/>
      <c r="OWF1038" s="197"/>
      <c r="OWG1038" s="197"/>
      <c r="OWH1038" s="197"/>
      <c r="OWI1038" s="197"/>
      <c r="OWJ1038" s="197"/>
      <c r="OWK1038" s="197"/>
      <c r="OWL1038" s="197"/>
      <c r="OWM1038" s="197"/>
      <c r="OWN1038" s="197"/>
      <c r="OWO1038" s="197"/>
      <c r="OWP1038" s="197"/>
      <c r="OWQ1038" s="197"/>
      <c r="OWR1038" s="197"/>
      <c r="OWS1038" s="197"/>
      <c r="OWT1038" s="197"/>
      <c r="OWU1038" s="197"/>
      <c r="OWV1038" s="197"/>
      <c r="OWW1038" s="197"/>
      <c r="OWX1038" s="197"/>
      <c r="OWY1038" s="197"/>
      <c r="OWZ1038" s="197"/>
      <c r="OXA1038" s="197"/>
      <c r="OXB1038" s="197"/>
      <c r="OXC1038" s="197"/>
      <c r="OXD1038" s="197"/>
      <c r="OXE1038" s="197"/>
      <c r="OXF1038" s="197"/>
      <c r="OXG1038" s="197"/>
      <c r="OXH1038" s="197"/>
      <c r="OXI1038" s="197"/>
      <c r="OXJ1038" s="197"/>
      <c r="OXK1038" s="197"/>
      <c r="OXL1038" s="197"/>
      <c r="OXM1038" s="197"/>
      <c r="OXN1038" s="197"/>
      <c r="OXO1038" s="197"/>
      <c r="OXP1038" s="197"/>
      <c r="OXQ1038" s="197"/>
      <c r="OXR1038" s="197"/>
      <c r="OXS1038" s="197"/>
      <c r="OXT1038" s="197"/>
      <c r="OXU1038" s="197"/>
      <c r="OXV1038" s="197"/>
      <c r="OXW1038" s="197"/>
      <c r="OXX1038" s="197"/>
      <c r="OXY1038" s="197"/>
      <c r="OXZ1038" s="197"/>
      <c r="OYA1038" s="197"/>
      <c r="OYB1038" s="197"/>
      <c r="OYC1038" s="197"/>
      <c r="OYD1038" s="197"/>
      <c r="OYE1038" s="197"/>
      <c r="OYF1038" s="197"/>
      <c r="OYG1038" s="197"/>
      <c r="OYH1038" s="197"/>
      <c r="OYI1038" s="197"/>
      <c r="OYJ1038" s="197"/>
      <c r="OYK1038" s="197"/>
      <c r="OYL1038" s="197"/>
      <c r="OYM1038" s="197"/>
      <c r="OYN1038" s="197"/>
      <c r="OYO1038" s="197"/>
      <c r="OYP1038" s="197"/>
      <c r="OYQ1038" s="197"/>
      <c r="OYR1038" s="197"/>
      <c r="OYS1038" s="197"/>
      <c r="OYT1038" s="197"/>
      <c r="OYU1038" s="197"/>
      <c r="OYV1038" s="197"/>
      <c r="OYW1038" s="197"/>
      <c r="OYX1038" s="197"/>
      <c r="OYY1038" s="197"/>
      <c r="OYZ1038" s="197"/>
      <c r="OZA1038" s="197"/>
      <c r="OZB1038" s="197"/>
      <c r="OZC1038" s="197"/>
      <c r="OZD1038" s="197"/>
      <c r="OZE1038" s="197"/>
      <c r="OZF1038" s="197"/>
      <c r="OZG1038" s="197"/>
      <c r="OZH1038" s="197"/>
      <c r="OZI1038" s="197"/>
      <c r="OZJ1038" s="197"/>
      <c r="OZK1038" s="197"/>
      <c r="OZL1038" s="197"/>
      <c r="OZM1038" s="197"/>
      <c r="OZN1038" s="197"/>
      <c r="OZO1038" s="197"/>
      <c r="OZP1038" s="197"/>
      <c r="OZQ1038" s="197"/>
      <c r="OZR1038" s="197"/>
      <c r="OZS1038" s="197"/>
      <c r="OZT1038" s="197"/>
      <c r="OZU1038" s="197"/>
      <c r="OZV1038" s="197"/>
      <c r="OZW1038" s="197"/>
      <c r="OZX1038" s="197"/>
      <c r="OZY1038" s="197"/>
      <c r="OZZ1038" s="197"/>
      <c r="PAA1038" s="197"/>
      <c r="PAB1038" s="197"/>
      <c r="PAC1038" s="197"/>
      <c r="PAD1038" s="197"/>
      <c r="PAE1038" s="197"/>
      <c r="PAF1038" s="197"/>
      <c r="PAG1038" s="197"/>
      <c r="PAH1038" s="197"/>
      <c r="PAI1038" s="197"/>
      <c r="PAJ1038" s="197"/>
      <c r="PAK1038" s="197"/>
      <c r="PAL1038" s="197"/>
      <c r="PAM1038" s="197"/>
      <c r="PAN1038" s="197"/>
      <c r="PAO1038" s="197"/>
      <c r="PAP1038" s="197"/>
      <c r="PAQ1038" s="197"/>
      <c r="PAR1038" s="197"/>
      <c r="PAS1038" s="197"/>
      <c r="PAT1038" s="197"/>
      <c r="PAU1038" s="197"/>
      <c r="PAV1038" s="197"/>
      <c r="PAW1038" s="197"/>
      <c r="PAX1038" s="197"/>
      <c r="PAY1038" s="197"/>
      <c r="PAZ1038" s="197"/>
      <c r="PBA1038" s="197"/>
      <c r="PBB1038" s="197"/>
      <c r="PBC1038" s="197"/>
      <c r="PBD1038" s="197"/>
      <c r="PBE1038" s="197"/>
      <c r="PBF1038" s="197"/>
      <c r="PBG1038" s="197"/>
      <c r="PBH1038" s="197"/>
      <c r="PBI1038" s="197"/>
      <c r="PBJ1038" s="197"/>
      <c r="PBK1038" s="197"/>
      <c r="PBL1038" s="197"/>
      <c r="PBM1038" s="197"/>
      <c r="PBN1038" s="197"/>
      <c r="PBO1038" s="197"/>
      <c r="PBP1038" s="197"/>
      <c r="PBQ1038" s="197"/>
      <c r="PBR1038" s="197"/>
      <c r="PBS1038" s="197"/>
      <c r="PBT1038" s="197"/>
      <c r="PBU1038" s="197"/>
      <c r="PBV1038" s="197"/>
      <c r="PBW1038" s="197"/>
      <c r="PBX1038" s="197"/>
      <c r="PBY1038" s="197"/>
      <c r="PBZ1038" s="197"/>
      <c r="PCA1038" s="197"/>
      <c r="PCB1038" s="197"/>
      <c r="PCC1038" s="197"/>
      <c r="PCD1038" s="197"/>
      <c r="PCE1038" s="197"/>
      <c r="PCF1038" s="197"/>
      <c r="PCG1038" s="197"/>
      <c r="PCH1038" s="197"/>
      <c r="PCI1038" s="197"/>
      <c r="PCJ1038" s="197"/>
      <c r="PCK1038" s="197"/>
      <c r="PCL1038" s="197"/>
      <c r="PCM1038" s="197"/>
      <c r="PCN1038" s="197"/>
      <c r="PCO1038" s="197"/>
      <c r="PCP1038" s="197"/>
      <c r="PCQ1038" s="197"/>
      <c r="PCR1038" s="197"/>
      <c r="PCS1038" s="197"/>
      <c r="PCT1038" s="197"/>
      <c r="PCU1038" s="197"/>
      <c r="PCV1038" s="197"/>
      <c r="PCW1038" s="197"/>
      <c r="PCX1038" s="197"/>
      <c r="PCY1038" s="197"/>
      <c r="PCZ1038" s="197"/>
      <c r="PDA1038" s="197"/>
      <c r="PDB1038" s="197"/>
      <c r="PDC1038" s="197"/>
      <c r="PDD1038" s="197"/>
      <c r="PDE1038" s="197"/>
      <c r="PDF1038" s="197"/>
      <c r="PDG1038" s="197"/>
      <c r="PDH1038" s="197"/>
      <c r="PDI1038" s="197"/>
      <c r="PDJ1038" s="197"/>
      <c r="PDK1038" s="197"/>
      <c r="PDL1038" s="197"/>
      <c r="PDM1038" s="197"/>
      <c r="PDN1038" s="197"/>
      <c r="PDO1038" s="197"/>
      <c r="PDP1038" s="197"/>
      <c r="PDQ1038" s="197"/>
      <c r="PDR1038" s="197"/>
      <c r="PDS1038" s="197"/>
      <c r="PDT1038" s="197"/>
      <c r="PDU1038" s="197"/>
      <c r="PDV1038" s="197"/>
      <c r="PDW1038" s="197"/>
      <c r="PDX1038" s="197"/>
      <c r="PDY1038" s="197"/>
      <c r="PDZ1038" s="197"/>
      <c r="PEA1038" s="197"/>
      <c r="PEB1038" s="197"/>
      <c r="PEC1038" s="197"/>
      <c r="PED1038" s="197"/>
      <c r="PEE1038" s="197"/>
      <c r="PEF1038" s="197"/>
      <c r="PEG1038" s="197"/>
      <c r="PEH1038" s="197"/>
      <c r="PEI1038" s="197"/>
      <c r="PEJ1038" s="197"/>
      <c r="PEK1038" s="197"/>
      <c r="PEL1038" s="197"/>
      <c r="PEM1038" s="197"/>
      <c r="PEN1038" s="197"/>
      <c r="PEO1038" s="197"/>
      <c r="PEP1038" s="197"/>
      <c r="PEQ1038" s="197"/>
      <c r="PER1038" s="197"/>
      <c r="PES1038" s="197"/>
      <c r="PET1038" s="197"/>
      <c r="PEU1038" s="197"/>
      <c r="PEV1038" s="197"/>
      <c r="PEW1038" s="197"/>
      <c r="PEX1038" s="197"/>
      <c r="PEY1038" s="197"/>
      <c r="PEZ1038" s="197"/>
      <c r="PFA1038" s="197"/>
      <c r="PFB1038" s="197"/>
      <c r="PFC1038" s="197"/>
      <c r="PFD1038" s="197"/>
      <c r="PFE1038" s="197"/>
      <c r="PFF1038" s="197"/>
      <c r="PFG1038" s="197"/>
      <c r="PFH1038" s="197"/>
      <c r="PFI1038" s="197"/>
      <c r="PFJ1038" s="197"/>
      <c r="PFK1038" s="197"/>
      <c r="PFL1038" s="197"/>
      <c r="PFM1038" s="197"/>
      <c r="PFN1038" s="197"/>
      <c r="PFO1038" s="197"/>
      <c r="PFP1038" s="197"/>
      <c r="PFQ1038" s="197"/>
      <c r="PFR1038" s="197"/>
      <c r="PFS1038" s="197"/>
      <c r="PFT1038" s="197"/>
      <c r="PFU1038" s="197"/>
      <c r="PFV1038" s="197"/>
      <c r="PFW1038" s="197"/>
      <c r="PFX1038" s="197"/>
      <c r="PFY1038" s="197"/>
      <c r="PFZ1038" s="197"/>
      <c r="PGA1038" s="197"/>
      <c r="PGB1038" s="197"/>
      <c r="PGC1038" s="197"/>
      <c r="PGD1038" s="197"/>
      <c r="PGE1038" s="197"/>
      <c r="PGF1038" s="197"/>
      <c r="PGG1038" s="197"/>
      <c r="PGH1038" s="197"/>
      <c r="PGI1038" s="197"/>
      <c r="PGJ1038" s="197"/>
      <c r="PGK1038" s="197"/>
      <c r="PGL1038" s="197"/>
      <c r="PGM1038" s="197"/>
      <c r="PGN1038" s="197"/>
      <c r="PGO1038" s="197"/>
      <c r="PGP1038" s="197"/>
      <c r="PGQ1038" s="197"/>
      <c r="PGR1038" s="197"/>
      <c r="PGS1038" s="197"/>
      <c r="PGT1038" s="197"/>
      <c r="PGU1038" s="197"/>
      <c r="PGV1038" s="197"/>
      <c r="PGW1038" s="197"/>
      <c r="PGX1038" s="197"/>
      <c r="PGY1038" s="197"/>
      <c r="PGZ1038" s="197"/>
      <c r="PHA1038" s="197"/>
      <c r="PHB1038" s="197"/>
      <c r="PHC1038" s="197"/>
      <c r="PHD1038" s="197"/>
      <c r="PHE1038" s="197"/>
      <c r="PHF1038" s="197"/>
      <c r="PHG1038" s="197"/>
      <c r="PHH1038" s="197"/>
      <c r="PHI1038" s="197"/>
      <c r="PHJ1038" s="197"/>
      <c r="PHK1038" s="197"/>
      <c r="PHL1038" s="197"/>
      <c r="PHM1038" s="197"/>
      <c r="PHN1038" s="197"/>
      <c r="PHO1038" s="197"/>
      <c r="PHP1038" s="197"/>
      <c r="PHQ1038" s="197"/>
      <c r="PHR1038" s="197"/>
      <c r="PHS1038" s="197"/>
      <c r="PHT1038" s="197"/>
      <c r="PHU1038" s="197"/>
      <c r="PHV1038" s="197"/>
      <c r="PHW1038" s="197"/>
      <c r="PHX1038" s="197"/>
      <c r="PHY1038" s="197"/>
      <c r="PHZ1038" s="197"/>
      <c r="PIA1038" s="197"/>
      <c r="PIB1038" s="197"/>
      <c r="PIC1038" s="197"/>
      <c r="PID1038" s="197"/>
      <c r="PIE1038" s="197"/>
      <c r="PIF1038" s="197"/>
      <c r="PIG1038" s="197"/>
      <c r="PIH1038" s="197"/>
      <c r="PII1038" s="197"/>
      <c r="PIJ1038" s="197"/>
      <c r="PIK1038" s="197"/>
      <c r="PIL1038" s="197"/>
      <c r="PIM1038" s="197"/>
      <c r="PIN1038" s="197"/>
      <c r="PIO1038" s="197"/>
      <c r="PIP1038" s="197"/>
      <c r="PIQ1038" s="197"/>
      <c r="PIR1038" s="197"/>
      <c r="PIS1038" s="197"/>
      <c r="PIT1038" s="197"/>
      <c r="PIU1038" s="197"/>
      <c r="PIV1038" s="197"/>
      <c r="PIW1038" s="197"/>
      <c r="PIX1038" s="197"/>
      <c r="PIY1038" s="197"/>
      <c r="PIZ1038" s="197"/>
      <c r="PJA1038" s="197"/>
      <c r="PJB1038" s="197"/>
      <c r="PJC1038" s="197"/>
      <c r="PJD1038" s="197"/>
      <c r="PJE1038" s="197"/>
      <c r="PJF1038" s="197"/>
      <c r="PJG1038" s="197"/>
      <c r="PJH1038" s="197"/>
      <c r="PJI1038" s="197"/>
      <c r="PJJ1038" s="197"/>
      <c r="PJK1038" s="197"/>
      <c r="PJL1038" s="197"/>
      <c r="PJM1038" s="197"/>
      <c r="PJN1038" s="197"/>
      <c r="PJO1038" s="197"/>
      <c r="PJP1038" s="197"/>
      <c r="PJQ1038" s="197"/>
      <c r="PJR1038" s="197"/>
      <c r="PJS1038" s="197"/>
      <c r="PJT1038" s="197"/>
      <c r="PJU1038" s="197"/>
      <c r="PJV1038" s="197"/>
      <c r="PJW1038" s="197"/>
      <c r="PJX1038" s="197"/>
      <c r="PJY1038" s="197"/>
      <c r="PJZ1038" s="197"/>
      <c r="PKA1038" s="197"/>
      <c r="PKB1038" s="197"/>
      <c r="PKC1038" s="197"/>
      <c r="PKD1038" s="197"/>
      <c r="PKE1038" s="197"/>
      <c r="PKF1038" s="197"/>
      <c r="PKG1038" s="197"/>
      <c r="PKH1038" s="197"/>
      <c r="PKI1038" s="197"/>
      <c r="PKJ1038" s="197"/>
      <c r="PKK1038" s="197"/>
      <c r="PKL1038" s="197"/>
      <c r="PKM1038" s="197"/>
      <c r="PKN1038" s="197"/>
      <c r="PKO1038" s="197"/>
      <c r="PKP1038" s="197"/>
      <c r="PKQ1038" s="197"/>
      <c r="PKR1038" s="197"/>
      <c r="PKS1038" s="197"/>
      <c r="PKT1038" s="197"/>
      <c r="PKU1038" s="197"/>
      <c r="PKV1038" s="197"/>
      <c r="PKW1038" s="197"/>
      <c r="PKX1038" s="197"/>
      <c r="PKY1038" s="197"/>
      <c r="PKZ1038" s="197"/>
      <c r="PLA1038" s="197"/>
      <c r="PLB1038" s="197"/>
      <c r="PLC1038" s="197"/>
      <c r="PLD1038" s="197"/>
      <c r="PLE1038" s="197"/>
      <c r="PLF1038" s="197"/>
      <c r="PLG1038" s="197"/>
      <c r="PLH1038" s="197"/>
      <c r="PLI1038" s="197"/>
      <c r="PLJ1038" s="197"/>
      <c r="PLK1038" s="197"/>
      <c r="PLL1038" s="197"/>
      <c r="PLM1038" s="197"/>
      <c r="PLN1038" s="197"/>
      <c r="PLO1038" s="197"/>
      <c r="PLP1038" s="197"/>
      <c r="PLQ1038" s="197"/>
      <c r="PLR1038" s="197"/>
      <c r="PLS1038" s="197"/>
      <c r="PLT1038" s="197"/>
      <c r="PLU1038" s="197"/>
      <c r="PLV1038" s="197"/>
      <c r="PLW1038" s="197"/>
      <c r="PLX1038" s="197"/>
      <c r="PLY1038" s="197"/>
      <c r="PLZ1038" s="197"/>
      <c r="PMA1038" s="197"/>
      <c r="PMB1038" s="197"/>
      <c r="PMC1038" s="197"/>
      <c r="PMD1038" s="197"/>
      <c r="PME1038" s="197"/>
      <c r="PMF1038" s="197"/>
      <c r="PMG1038" s="197"/>
      <c r="PMH1038" s="197"/>
      <c r="PMI1038" s="197"/>
      <c r="PMJ1038" s="197"/>
      <c r="PMK1038" s="197"/>
      <c r="PML1038" s="197"/>
      <c r="PMM1038" s="197"/>
      <c r="PMN1038" s="197"/>
      <c r="PMO1038" s="197"/>
      <c r="PMP1038" s="197"/>
      <c r="PMQ1038" s="197"/>
      <c r="PMR1038" s="197"/>
      <c r="PMS1038" s="197"/>
      <c r="PMT1038" s="197"/>
      <c r="PMU1038" s="197"/>
      <c r="PMV1038" s="197"/>
      <c r="PMW1038" s="197"/>
      <c r="PMX1038" s="197"/>
      <c r="PMY1038" s="197"/>
      <c r="PMZ1038" s="197"/>
      <c r="PNA1038" s="197"/>
      <c r="PNB1038" s="197"/>
      <c r="PNC1038" s="197"/>
      <c r="PND1038" s="197"/>
      <c r="PNE1038" s="197"/>
      <c r="PNF1038" s="197"/>
      <c r="PNG1038" s="197"/>
      <c r="PNH1038" s="197"/>
      <c r="PNI1038" s="197"/>
      <c r="PNJ1038" s="197"/>
      <c r="PNK1038" s="197"/>
      <c r="PNL1038" s="197"/>
      <c r="PNM1038" s="197"/>
      <c r="PNN1038" s="197"/>
      <c r="PNO1038" s="197"/>
      <c r="PNP1038" s="197"/>
      <c r="PNQ1038" s="197"/>
      <c r="PNR1038" s="197"/>
      <c r="PNS1038" s="197"/>
      <c r="PNT1038" s="197"/>
      <c r="PNU1038" s="197"/>
      <c r="PNV1038" s="197"/>
      <c r="PNW1038" s="197"/>
      <c r="PNX1038" s="197"/>
      <c r="PNY1038" s="197"/>
      <c r="PNZ1038" s="197"/>
      <c r="POA1038" s="197"/>
      <c r="POB1038" s="197"/>
      <c r="POC1038" s="197"/>
      <c r="POD1038" s="197"/>
      <c r="POE1038" s="197"/>
      <c r="POF1038" s="197"/>
      <c r="POG1038" s="197"/>
      <c r="POH1038" s="197"/>
      <c r="POI1038" s="197"/>
      <c r="POJ1038" s="197"/>
      <c r="POK1038" s="197"/>
      <c r="POL1038" s="197"/>
      <c r="POM1038" s="197"/>
      <c r="PON1038" s="197"/>
      <c r="POO1038" s="197"/>
      <c r="POP1038" s="197"/>
      <c r="POQ1038" s="197"/>
      <c r="POR1038" s="197"/>
      <c r="POS1038" s="197"/>
      <c r="POT1038" s="197"/>
      <c r="POU1038" s="197"/>
      <c r="POV1038" s="197"/>
      <c r="POW1038" s="197"/>
      <c r="POX1038" s="197"/>
      <c r="POY1038" s="197"/>
      <c r="POZ1038" s="197"/>
      <c r="PPA1038" s="197"/>
      <c r="PPB1038" s="197"/>
      <c r="PPC1038" s="197"/>
      <c r="PPD1038" s="197"/>
      <c r="PPE1038" s="197"/>
      <c r="PPF1038" s="197"/>
      <c r="PPG1038" s="197"/>
      <c r="PPH1038" s="197"/>
      <c r="PPI1038" s="197"/>
      <c r="PPJ1038" s="197"/>
      <c r="PPK1038" s="197"/>
      <c r="PPL1038" s="197"/>
      <c r="PPM1038" s="197"/>
      <c r="PPN1038" s="197"/>
      <c r="PPO1038" s="197"/>
      <c r="PPP1038" s="197"/>
      <c r="PPQ1038" s="197"/>
      <c r="PPR1038" s="197"/>
      <c r="PPS1038" s="197"/>
      <c r="PPT1038" s="197"/>
      <c r="PPU1038" s="197"/>
      <c r="PPV1038" s="197"/>
      <c r="PPW1038" s="197"/>
      <c r="PPX1038" s="197"/>
      <c r="PPY1038" s="197"/>
      <c r="PPZ1038" s="197"/>
      <c r="PQA1038" s="197"/>
      <c r="PQB1038" s="197"/>
      <c r="PQC1038" s="197"/>
      <c r="PQD1038" s="197"/>
      <c r="PQE1038" s="197"/>
      <c r="PQF1038" s="197"/>
      <c r="PQG1038" s="197"/>
      <c r="PQH1038" s="197"/>
      <c r="PQI1038" s="197"/>
      <c r="PQJ1038" s="197"/>
      <c r="PQK1038" s="197"/>
      <c r="PQL1038" s="197"/>
      <c r="PQM1038" s="197"/>
      <c r="PQN1038" s="197"/>
      <c r="PQO1038" s="197"/>
      <c r="PQP1038" s="197"/>
      <c r="PQQ1038" s="197"/>
      <c r="PQR1038" s="197"/>
      <c r="PQS1038" s="197"/>
      <c r="PQT1038" s="197"/>
      <c r="PQU1038" s="197"/>
      <c r="PQV1038" s="197"/>
      <c r="PQW1038" s="197"/>
      <c r="PQX1038" s="197"/>
      <c r="PQY1038" s="197"/>
      <c r="PQZ1038" s="197"/>
      <c r="PRA1038" s="197"/>
      <c r="PRB1038" s="197"/>
      <c r="PRC1038" s="197"/>
      <c r="PRD1038" s="197"/>
      <c r="PRE1038" s="197"/>
      <c r="PRF1038" s="197"/>
      <c r="PRG1038" s="197"/>
      <c r="PRH1038" s="197"/>
      <c r="PRI1038" s="197"/>
      <c r="PRJ1038" s="197"/>
      <c r="PRK1038" s="197"/>
      <c r="PRL1038" s="197"/>
      <c r="PRM1038" s="197"/>
      <c r="PRN1038" s="197"/>
      <c r="PRO1038" s="197"/>
      <c r="PRP1038" s="197"/>
      <c r="PRQ1038" s="197"/>
      <c r="PRR1038" s="197"/>
      <c r="PRS1038" s="197"/>
      <c r="PRT1038" s="197"/>
      <c r="PRU1038" s="197"/>
      <c r="PRV1038" s="197"/>
      <c r="PRW1038" s="197"/>
      <c r="PRX1038" s="197"/>
      <c r="PRY1038" s="197"/>
      <c r="PRZ1038" s="197"/>
      <c r="PSA1038" s="197"/>
      <c r="PSB1038" s="197"/>
      <c r="PSC1038" s="197"/>
      <c r="PSD1038" s="197"/>
      <c r="PSE1038" s="197"/>
      <c r="PSF1038" s="197"/>
      <c r="PSG1038" s="197"/>
      <c r="PSH1038" s="197"/>
      <c r="PSI1038" s="197"/>
      <c r="PSJ1038" s="197"/>
      <c r="PSK1038" s="197"/>
      <c r="PSL1038" s="197"/>
      <c r="PSM1038" s="197"/>
      <c r="PSN1038" s="197"/>
      <c r="PSO1038" s="197"/>
      <c r="PSP1038" s="197"/>
      <c r="PSQ1038" s="197"/>
      <c r="PSR1038" s="197"/>
      <c r="PSS1038" s="197"/>
      <c r="PST1038" s="197"/>
      <c r="PSU1038" s="197"/>
      <c r="PSV1038" s="197"/>
      <c r="PSW1038" s="197"/>
      <c r="PSX1038" s="197"/>
      <c r="PSY1038" s="197"/>
      <c r="PSZ1038" s="197"/>
      <c r="PTA1038" s="197"/>
      <c r="PTB1038" s="197"/>
      <c r="PTC1038" s="197"/>
      <c r="PTD1038" s="197"/>
      <c r="PTE1038" s="197"/>
      <c r="PTF1038" s="197"/>
      <c r="PTG1038" s="197"/>
      <c r="PTH1038" s="197"/>
      <c r="PTI1038" s="197"/>
      <c r="PTJ1038" s="197"/>
      <c r="PTK1038" s="197"/>
      <c r="PTL1038" s="197"/>
      <c r="PTM1038" s="197"/>
      <c r="PTN1038" s="197"/>
      <c r="PTO1038" s="197"/>
      <c r="PTP1038" s="197"/>
      <c r="PTQ1038" s="197"/>
      <c r="PTR1038" s="197"/>
      <c r="PTS1038" s="197"/>
      <c r="PTT1038" s="197"/>
      <c r="PTU1038" s="197"/>
      <c r="PTV1038" s="197"/>
      <c r="PTW1038" s="197"/>
      <c r="PTX1038" s="197"/>
      <c r="PTY1038" s="197"/>
      <c r="PTZ1038" s="197"/>
      <c r="PUA1038" s="197"/>
      <c r="PUB1038" s="197"/>
      <c r="PUC1038" s="197"/>
      <c r="PUD1038" s="197"/>
      <c r="PUE1038" s="197"/>
      <c r="PUF1038" s="197"/>
      <c r="PUG1038" s="197"/>
      <c r="PUH1038" s="197"/>
      <c r="PUI1038" s="197"/>
      <c r="PUJ1038" s="197"/>
      <c r="PUK1038" s="197"/>
      <c r="PUL1038" s="197"/>
      <c r="PUM1038" s="197"/>
      <c r="PUN1038" s="197"/>
      <c r="PUO1038" s="197"/>
      <c r="PUP1038" s="197"/>
      <c r="PUQ1038" s="197"/>
      <c r="PUR1038" s="197"/>
      <c r="PUS1038" s="197"/>
      <c r="PUT1038" s="197"/>
      <c r="PUU1038" s="197"/>
      <c r="PUV1038" s="197"/>
      <c r="PUW1038" s="197"/>
      <c r="PUX1038" s="197"/>
      <c r="PUY1038" s="197"/>
      <c r="PUZ1038" s="197"/>
      <c r="PVA1038" s="197"/>
      <c r="PVB1038" s="197"/>
      <c r="PVC1038" s="197"/>
      <c r="PVD1038" s="197"/>
      <c r="PVE1038" s="197"/>
      <c r="PVF1038" s="197"/>
      <c r="PVG1038" s="197"/>
      <c r="PVH1038" s="197"/>
      <c r="PVI1038" s="197"/>
      <c r="PVJ1038" s="197"/>
      <c r="PVK1038" s="197"/>
      <c r="PVL1038" s="197"/>
      <c r="PVM1038" s="197"/>
      <c r="PVN1038" s="197"/>
      <c r="PVO1038" s="197"/>
      <c r="PVP1038" s="197"/>
      <c r="PVQ1038" s="197"/>
      <c r="PVR1038" s="197"/>
      <c r="PVS1038" s="197"/>
      <c r="PVT1038" s="197"/>
      <c r="PVU1038" s="197"/>
      <c r="PVV1038" s="197"/>
      <c r="PVW1038" s="197"/>
      <c r="PVX1038" s="197"/>
      <c r="PVY1038" s="197"/>
      <c r="PVZ1038" s="197"/>
      <c r="PWA1038" s="197"/>
      <c r="PWB1038" s="197"/>
      <c r="PWC1038" s="197"/>
      <c r="PWD1038" s="197"/>
      <c r="PWE1038" s="197"/>
      <c r="PWF1038" s="197"/>
      <c r="PWG1038" s="197"/>
      <c r="PWH1038" s="197"/>
      <c r="PWI1038" s="197"/>
      <c r="PWJ1038" s="197"/>
      <c r="PWK1038" s="197"/>
      <c r="PWL1038" s="197"/>
      <c r="PWM1038" s="197"/>
      <c r="PWN1038" s="197"/>
      <c r="PWO1038" s="197"/>
      <c r="PWP1038" s="197"/>
      <c r="PWQ1038" s="197"/>
      <c r="PWR1038" s="197"/>
      <c r="PWS1038" s="197"/>
      <c r="PWT1038" s="197"/>
      <c r="PWU1038" s="197"/>
      <c r="PWV1038" s="197"/>
      <c r="PWW1038" s="197"/>
      <c r="PWX1038" s="197"/>
      <c r="PWY1038" s="197"/>
      <c r="PWZ1038" s="197"/>
      <c r="PXA1038" s="197"/>
      <c r="PXB1038" s="197"/>
      <c r="PXC1038" s="197"/>
      <c r="PXD1038" s="197"/>
      <c r="PXE1038" s="197"/>
      <c r="PXF1038" s="197"/>
      <c r="PXG1038" s="197"/>
      <c r="PXH1038" s="197"/>
      <c r="PXI1038" s="197"/>
      <c r="PXJ1038" s="197"/>
      <c r="PXK1038" s="197"/>
      <c r="PXL1038" s="197"/>
      <c r="PXM1038" s="197"/>
      <c r="PXN1038" s="197"/>
      <c r="PXO1038" s="197"/>
      <c r="PXP1038" s="197"/>
      <c r="PXQ1038" s="197"/>
      <c r="PXR1038" s="197"/>
      <c r="PXS1038" s="197"/>
      <c r="PXT1038" s="197"/>
      <c r="PXU1038" s="197"/>
      <c r="PXV1038" s="197"/>
      <c r="PXW1038" s="197"/>
      <c r="PXX1038" s="197"/>
      <c r="PXY1038" s="197"/>
      <c r="PXZ1038" s="197"/>
      <c r="PYA1038" s="197"/>
      <c r="PYB1038" s="197"/>
      <c r="PYC1038" s="197"/>
      <c r="PYD1038" s="197"/>
      <c r="PYE1038" s="197"/>
      <c r="PYF1038" s="197"/>
      <c r="PYG1038" s="197"/>
      <c r="PYH1038" s="197"/>
      <c r="PYI1038" s="197"/>
      <c r="PYJ1038" s="197"/>
      <c r="PYK1038" s="197"/>
      <c r="PYL1038" s="197"/>
      <c r="PYM1038" s="197"/>
      <c r="PYN1038" s="197"/>
      <c r="PYO1038" s="197"/>
      <c r="PYP1038" s="197"/>
      <c r="PYQ1038" s="197"/>
      <c r="PYR1038" s="197"/>
      <c r="PYS1038" s="197"/>
      <c r="PYT1038" s="197"/>
      <c r="PYU1038" s="197"/>
      <c r="PYV1038" s="197"/>
      <c r="PYW1038" s="197"/>
      <c r="PYX1038" s="197"/>
      <c r="PYY1038" s="197"/>
      <c r="PYZ1038" s="197"/>
      <c r="PZA1038" s="197"/>
      <c r="PZB1038" s="197"/>
      <c r="PZC1038" s="197"/>
      <c r="PZD1038" s="197"/>
      <c r="PZE1038" s="197"/>
      <c r="PZF1038" s="197"/>
      <c r="PZG1038" s="197"/>
      <c r="PZH1038" s="197"/>
      <c r="PZI1038" s="197"/>
      <c r="PZJ1038" s="197"/>
      <c r="PZK1038" s="197"/>
      <c r="PZL1038" s="197"/>
      <c r="PZM1038" s="197"/>
      <c r="PZN1038" s="197"/>
      <c r="PZO1038" s="197"/>
      <c r="PZP1038" s="197"/>
      <c r="PZQ1038" s="197"/>
      <c r="PZR1038" s="197"/>
      <c r="PZS1038" s="197"/>
      <c r="PZT1038" s="197"/>
      <c r="PZU1038" s="197"/>
      <c r="PZV1038" s="197"/>
      <c r="PZW1038" s="197"/>
      <c r="PZX1038" s="197"/>
      <c r="PZY1038" s="197"/>
      <c r="PZZ1038" s="197"/>
      <c r="QAA1038" s="197"/>
      <c r="QAB1038" s="197"/>
      <c r="QAC1038" s="197"/>
      <c r="QAD1038" s="197"/>
      <c r="QAE1038" s="197"/>
      <c r="QAF1038" s="197"/>
      <c r="QAG1038" s="197"/>
      <c r="QAH1038" s="197"/>
      <c r="QAI1038" s="197"/>
      <c r="QAJ1038" s="197"/>
      <c r="QAK1038" s="197"/>
      <c r="QAL1038" s="197"/>
      <c r="QAM1038" s="197"/>
      <c r="QAN1038" s="197"/>
      <c r="QAO1038" s="197"/>
      <c r="QAP1038" s="197"/>
      <c r="QAQ1038" s="197"/>
      <c r="QAR1038" s="197"/>
      <c r="QAS1038" s="197"/>
      <c r="QAT1038" s="197"/>
      <c r="QAU1038" s="197"/>
      <c r="QAV1038" s="197"/>
      <c r="QAW1038" s="197"/>
      <c r="QAX1038" s="197"/>
      <c r="QAY1038" s="197"/>
      <c r="QAZ1038" s="197"/>
      <c r="QBA1038" s="197"/>
      <c r="QBB1038" s="197"/>
      <c r="QBC1038" s="197"/>
      <c r="QBD1038" s="197"/>
      <c r="QBE1038" s="197"/>
      <c r="QBF1038" s="197"/>
      <c r="QBG1038" s="197"/>
      <c r="QBH1038" s="197"/>
      <c r="QBI1038" s="197"/>
      <c r="QBJ1038" s="197"/>
      <c r="QBK1038" s="197"/>
      <c r="QBL1038" s="197"/>
      <c r="QBM1038" s="197"/>
      <c r="QBN1038" s="197"/>
      <c r="QBO1038" s="197"/>
      <c r="QBP1038" s="197"/>
      <c r="QBQ1038" s="197"/>
      <c r="QBR1038" s="197"/>
      <c r="QBS1038" s="197"/>
      <c r="QBT1038" s="197"/>
      <c r="QBU1038" s="197"/>
      <c r="QBV1038" s="197"/>
      <c r="QBW1038" s="197"/>
      <c r="QBX1038" s="197"/>
      <c r="QBY1038" s="197"/>
      <c r="QBZ1038" s="197"/>
      <c r="QCA1038" s="197"/>
      <c r="QCB1038" s="197"/>
      <c r="QCC1038" s="197"/>
      <c r="QCD1038" s="197"/>
      <c r="QCE1038" s="197"/>
      <c r="QCF1038" s="197"/>
      <c r="QCG1038" s="197"/>
      <c r="QCH1038" s="197"/>
      <c r="QCI1038" s="197"/>
      <c r="QCJ1038" s="197"/>
      <c r="QCK1038" s="197"/>
      <c r="QCL1038" s="197"/>
      <c r="QCM1038" s="197"/>
      <c r="QCN1038" s="197"/>
      <c r="QCO1038" s="197"/>
      <c r="QCP1038" s="197"/>
      <c r="QCQ1038" s="197"/>
      <c r="QCR1038" s="197"/>
      <c r="QCS1038" s="197"/>
      <c r="QCT1038" s="197"/>
      <c r="QCU1038" s="197"/>
      <c r="QCV1038" s="197"/>
      <c r="QCW1038" s="197"/>
      <c r="QCX1038" s="197"/>
      <c r="QCY1038" s="197"/>
      <c r="QCZ1038" s="197"/>
      <c r="QDA1038" s="197"/>
      <c r="QDB1038" s="197"/>
      <c r="QDC1038" s="197"/>
      <c r="QDD1038" s="197"/>
      <c r="QDE1038" s="197"/>
      <c r="QDF1038" s="197"/>
      <c r="QDG1038" s="197"/>
      <c r="QDH1038" s="197"/>
      <c r="QDI1038" s="197"/>
      <c r="QDJ1038" s="197"/>
      <c r="QDK1038" s="197"/>
      <c r="QDL1038" s="197"/>
      <c r="QDM1038" s="197"/>
      <c r="QDN1038" s="197"/>
      <c r="QDO1038" s="197"/>
      <c r="QDP1038" s="197"/>
      <c r="QDQ1038" s="197"/>
      <c r="QDR1038" s="197"/>
      <c r="QDS1038" s="197"/>
      <c r="QDT1038" s="197"/>
      <c r="QDU1038" s="197"/>
      <c r="QDV1038" s="197"/>
      <c r="QDW1038" s="197"/>
      <c r="QDX1038" s="197"/>
      <c r="QDY1038" s="197"/>
      <c r="QDZ1038" s="197"/>
      <c r="QEA1038" s="197"/>
      <c r="QEB1038" s="197"/>
      <c r="QEC1038" s="197"/>
      <c r="QED1038" s="197"/>
      <c r="QEE1038" s="197"/>
      <c r="QEF1038" s="197"/>
      <c r="QEG1038" s="197"/>
      <c r="QEH1038" s="197"/>
      <c r="QEI1038" s="197"/>
      <c r="QEJ1038" s="197"/>
      <c r="QEK1038" s="197"/>
      <c r="QEL1038" s="197"/>
      <c r="QEM1038" s="197"/>
      <c r="QEN1038" s="197"/>
      <c r="QEO1038" s="197"/>
      <c r="QEP1038" s="197"/>
      <c r="QEQ1038" s="197"/>
      <c r="QER1038" s="197"/>
      <c r="QES1038" s="197"/>
      <c r="QET1038" s="197"/>
      <c r="QEU1038" s="197"/>
      <c r="QEV1038" s="197"/>
      <c r="QEW1038" s="197"/>
      <c r="QEX1038" s="197"/>
      <c r="QEY1038" s="197"/>
      <c r="QEZ1038" s="197"/>
      <c r="QFA1038" s="197"/>
      <c r="QFB1038" s="197"/>
      <c r="QFC1038" s="197"/>
      <c r="QFD1038" s="197"/>
      <c r="QFE1038" s="197"/>
      <c r="QFF1038" s="197"/>
      <c r="QFG1038" s="197"/>
      <c r="QFH1038" s="197"/>
      <c r="QFI1038" s="197"/>
      <c r="QFJ1038" s="197"/>
      <c r="QFK1038" s="197"/>
      <c r="QFL1038" s="197"/>
      <c r="QFM1038" s="197"/>
      <c r="QFN1038" s="197"/>
      <c r="QFO1038" s="197"/>
      <c r="QFP1038" s="197"/>
      <c r="QFQ1038" s="197"/>
      <c r="QFR1038" s="197"/>
      <c r="QFS1038" s="197"/>
      <c r="QFT1038" s="197"/>
      <c r="QFU1038" s="197"/>
      <c r="QFV1038" s="197"/>
      <c r="QFW1038" s="197"/>
      <c r="QFX1038" s="197"/>
      <c r="QFY1038" s="197"/>
      <c r="QFZ1038" s="197"/>
      <c r="QGA1038" s="197"/>
      <c r="QGB1038" s="197"/>
      <c r="QGC1038" s="197"/>
      <c r="QGD1038" s="197"/>
      <c r="QGE1038" s="197"/>
      <c r="QGF1038" s="197"/>
      <c r="QGG1038" s="197"/>
      <c r="QGH1038" s="197"/>
      <c r="QGI1038" s="197"/>
      <c r="QGJ1038" s="197"/>
      <c r="QGK1038" s="197"/>
      <c r="QGL1038" s="197"/>
      <c r="QGM1038" s="197"/>
      <c r="QGN1038" s="197"/>
      <c r="QGO1038" s="197"/>
      <c r="QGP1038" s="197"/>
      <c r="QGQ1038" s="197"/>
      <c r="QGR1038" s="197"/>
      <c r="QGS1038" s="197"/>
      <c r="QGT1038" s="197"/>
      <c r="QGU1038" s="197"/>
      <c r="QGV1038" s="197"/>
      <c r="QGW1038" s="197"/>
      <c r="QGX1038" s="197"/>
      <c r="QGY1038" s="197"/>
      <c r="QGZ1038" s="197"/>
      <c r="QHA1038" s="197"/>
      <c r="QHB1038" s="197"/>
      <c r="QHC1038" s="197"/>
      <c r="QHD1038" s="197"/>
      <c r="QHE1038" s="197"/>
      <c r="QHF1038" s="197"/>
      <c r="QHG1038" s="197"/>
      <c r="QHH1038" s="197"/>
      <c r="QHI1038" s="197"/>
      <c r="QHJ1038" s="197"/>
      <c r="QHK1038" s="197"/>
      <c r="QHL1038" s="197"/>
      <c r="QHM1038" s="197"/>
      <c r="QHN1038" s="197"/>
      <c r="QHO1038" s="197"/>
      <c r="QHP1038" s="197"/>
      <c r="QHQ1038" s="197"/>
      <c r="QHR1038" s="197"/>
      <c r="QHS1038" s="197"/>
      <c r="QHT1038" s="197"/>
      <c r="QHU1038" s="197"/>
      <c r="QHV1038" s="197"/>
      <c r="QHW1038" s="197"/>
      <c r="QHX1038" s="197"/>
      <c r="QHY1038" s="197"/>
      <c r="QHZ1038" s="197"/>
      <c r="QIA1038" s="197"/>
      <c r="QIB1038" s="197"/>
      <c r="QIC1038" s="197"/>
      <c r="QID1038" s="197"/>
      <c r="QIE1038" s="197"/>
      <c r="QIF1038" s="197"/>
      <c r="QIG1038" s="197"/>
      <c r="QIH1038" s="197"/>
      <c r="QII1038" s="197"/>
      <c r="QIJ1038" s="197"/>
      <c r="QIK1038" s="197"/>
      <c r="QIL1038" s="197"/>
      <c r="QIM1038" s="197"/>
      <c r="QIN1038" s="197"/>
      <c r="QIO1038" s="197"/>
      <c r="QIP1038" s="197"/>
      <c r="QIQ1038" s="197"/>
      <c r="QIR1038" s="197"/>
      <c r="QIS1038" s="197"/>
      <c r="QIT1038" s="197"/>
      <c r="QIU1038" s="197"/>
      <c r="QIV1038" s="197"/>
      <c r="QIW1038" s="197"/>
      <c r="QIX1038" s="197"/>
      <c r="QIY1038" s="197"/>
      <c r="QIZ1038" s="197"/>
      <c r="QJA1038" s="197"/>
      <c r="QJB1038" s="197"/>
      <c r="QJC1038" s="197"/>
      <c r="QJD1038" s="197"/>
      <c r="QJE1038" s="197"/>
      <c r="QJF1038" s="197"/>
      <c r="QJG1038" s="197"/>
      <c r="QJH1038" s="197"/>
      <c r="QJI1038" s="197"/>
      <c r="QJJ1038" s="197"/>
      <c r="QJK1038" s="197"/>
      <c r="QJL1038" s="197"/>
      <c r="QJM1038" s="197"/>
      <c r="QJN1038" s="197"/>
      <c r="QJO1038" s="197"/>
      <c r="QJP1038" s="197"/>
      <c r="QJQ1038" s="197"/>
      <c r="QJR1038" s="197"/>
      <c r="QJS1038" s="197"/>
      <c r="QJT1038" s="197"/>
      <c r="QJU1038" s="197"/>
      <c r="QJV1038" s="197"/>
      <c r="QJW1038" s="197"/>
      <c r="QJX1038" s="197"/>
      <c r="QJY1038" s="197"/>
      <c r="QJZ1038" s="197"/>
      <c r="QKA1038" s="197"/>
      <c r="QKB1038" s="197"/>
      <c r="QKC1038" s="197"/>
      <c r="QKD1038" s="197"/>
      <c r="QKE1038" s="197"/>
      <c r="QKF1038" s="197"/>
      <c r="QKG1038" s="197"/>
      <c r="QKH1038" s="197"/>
      <c r="QKI1038" s="197"/>
      <c r="QKJ1038" s="197"/>
      <c r="QKK1038" s="197"/>
      <c r="QKL1038" s="197"/>
      <c r="QKM1038" s="197"/>
      <c r="QKN1038" s="197"/>
      <c r="QKO1038" s="197"/>
      <c r="QKP1038" s="197"/>
      <c r="QKQ1038" s="197"/>
      <c r="QKR1038" s="197"/>
      <c r="QKS1038" s="197"/>
      <c r="QKT1038" s="197"/>
      <c r="QKU1038" s="197"/>
      <c r="QKV1038" s="197"/>
      <c r="QKW1038" s="197"/>
      <c r="QKX1038" s="197"/>
      <c r="QKY1038" s="197"/>
      <c r="QKZ1038" s="197"/>
      <c r="QLA1038" s="197"/>
      <c r="QLB1038" s="197"/>
      <c r="QLC1038" s="197"/>
      <c r="QLD1038" s="197"/>
      <c r="QLE1038" s="197"/>
      <c r="QLF1038" s="197"/>
      <c r="QLG1038" s="197"/>
      <c r="QLH1038" s="197"/>
      <c r="QLI1038" s="197"/>
      <c r="QLJ1038" s="197"/>
      <c r="QLK1038" s="197"/>
      <c r="QLL1038" s="197"/>
      <c r="QLM1038" s="197"/>
      <c r="QLN1038" s="197"/>
      <c r="QLO1038" s="197"/>
      <c r="QLP1038" s="197"/>
      <c r="QLQ1038" s="197"/>
      <c r="QLR1038" s="197"/>
      <c r="QLS1038" s="197"/>
      <c r="QLT1038" s="197"/>
      <c r="QLU1038" s="197"/>
      <c r="QLV1038" s="197"/>
      <c r="QLW1038" s="197"/>
      <c r="QLX1038" s="197"/>
      <c r="QLY1038" s="197"/>
      <c r="QLZ1038" s="197"/>
      <c r="QMA1038" s="197"/>
      <c r="QMB1038" s="197"/>
      <c r="QMC1038" s="197"/>
      <c r="QMD1038" s="197"/>
      <c r="QME1038" s="197"/>
      <c r="QMF1038" s="197"/>
      <c r="QMG1038" s="197"/>
      <c r="QMH1038" s="197"/>
      <c r="QMI1038" s="197"/>
      <c r="QMJ1038" s="197"/>
      <c r="QMK1038" s="197"/>
      <c r="QML1038" s="197"/>
      <c r="QMM1038" s="197"/>
      <c r="QMN1038" s="197"/>
      <c r="QMO1038" s="197"/>
      <c r="QMP1038" s="197"/>
      <c r="QMQ1038" s="197"/>
      <c r="QMR1038" s="197"/>
      <c r="QMS1038" s="197"/>
      <c r="QMT1038" s="197"/>
      <c r="QMU1038" s="197"/>
      <c r="QMV1038" s="197"/>
      <c r="QMW1038" s="197"/>
      <c r="QMX1038" s="197"/>
      <c r="QMY1038" s="197"/>
      <c r="QMZ1038" s="197"/>
      <c r="QNA1038" s="197"/>
      <c r="QNB1038" s="197"/>
      <c r="QNC1038" s="197"/>
      <c r="QND1038" s="197"/>
      <c r="QNE1038" s="197"/>
      <c r="QNF1038" s="197"/>
      <c r="QNG1038" s="197"/>
      <c r="QNH1038" s="197"/>
      <c r="QNI1038" s="197"/>
      <c r="QNJ1038" s="197"/>
      <c r="QNK1038" s="197"/>
      <c r="QNL1038" s="197"/>
      <c r="QNM1038" s="197"/>
      <c r="QNN1038" s="197"/>
      <c r="QNO1038" s="197"/>
      <c r="QNP1038" s="197"/>
      <c r="QNQ1038" s="197"/>
      <c r="QNR1038" s="197"/>
      <c r="QNS1038" s="197"/>
      <c r="QNT1038" s="197"/>
      <c r="QNU1038" s="197"/>
      <c r="QNV1038" s="197"/>
      <c r="QNW1038" s="197"/>
      <c r="QNX1038" s="197"/>
      <c r="QNY1038" s="197"/>
      <c r="QNZ1038" s="197"/>
      <c r="QOA1038" s="197"/>
      <c r="QOB1038" s="197"/>
      <c r="QOC1038" s="197"/>
      <c r="QOD1038" s="197"/>
      <c r="QOE1038" s="197"/>
      <c r="QOF1038" s="197"/>
      <c r="QOG1038" s="197"/>
      <c r="QOH1038" s="197"/>
      <c r="QOI1038" s="197"/>
      <c r="QOJ1038" s="197"/>
      <c r="QOK1038" s="197"/>
      <c r="QOL1038" s="197"/>
      <c r="QOM1038" s="197"/>
      <c r="QON1038" s="197"/>
      <c r="QOO1038" s="197"/>
      <c r="QOP1038" s="197"/>
      <c r="QOQ1038" s="197"/>
      <c r="QOR1038" s="197"/>
      <c r="QOS1038" s="197"/>
      <c r="QOT1038" s="197"/>
      <c r="QOU1038" s="197"/>
      <c r="QOV1038" s="197"/>
      <c r="QOW1038" s="197"/>
      <c r="QOX1038" s="197"/>
      <c r="QOY1038" s="197"/>
      <c r="QOZ1038" s="197"/>
      <c r="QPA1038" s="197"/>
      <c r="QPB1038" s="197"/>
      <c r="QPC1038" s="197"/>
      <c r="QPD1038" s="197"/>
      <c r="QPE1038" s="197"/>
      <c r="QPF1038" s="197"/>
      <c r="QPG1038" s="197"/>
      <c r="QPH1038" s="197"/>
      <c r="QPI1038" s="197"/>
      <c r="QPJ1038" s="197"/>
      <c r="QPK1038" s="197"/>
      <c r="QPL1038" s="197"/>
      <c r="QPM1038" s="197"/>
      <c r="QPN1038" s="197"/>
      <c r="QPO1038" s="197"/>
      <c r="QPP1038" s="197"/>
      <c r="QPQ1038" s="197"/>
      <c r="QPR1038" s="197"/>
      <c r="QPS1038" s="197"/>
      <c r="QPT1038" s="197"/>
      <c r="QPU1038" s="197"/>
      <c r="QPV1038" s="197"/>
      <c r="QPW1038" s="197"/>
      <c r="QPX1038" s="197"/>
      <c r="QPY1038" s="197"/>
      <c r="QPZ1038" s="197"/>
      <c r="QQA1038" s="197"/>
      <c r="QQB1038" s="197"/>
      <c r="QQC1038" s="197"/>
      <c r="QQD1038" s="197"/>
      <c r="QQE1038" s="197"/>
      <c r="QQF1038" s="197"/>
      <c r="QQG1038" s="197"/>
      <c r="QQH1038" s="197"/>
      <c r="QQI1038" s="197"/>
      <c r="QQJ1038" s="197"/>
      <c r="QQK1038" s="197"/>
      <c r="QQL1038" s="197"/>
      <c r="QQM1038" s="197"/>
      <c r="QQN1038" s="197"/>
      <c r="QQO1038" s="197"/>
      <c r="QQP1038" s="197"/>
      <c r="QQQ1038" s="197"/>
      <c r="QQR1038" s="197"/>
      <c r="QQS1038" s="197"/>
      <c r="QQT1038" s="197"/>
      <c r="QQU1038" s="197"/>
      <c r="QQV1038" s="197"/>
      <c r="QQW1038" s="197"/>
      <c r="QQX1038" s="197"/>
      <c r="QQY1038" s="197"/>
      <c r="QQZ1038" s="197"/>
      <c r="QRA1038" s="197"/>
      <c r="QRB1038" s="197"/>
      <c r="QRC1038" s="197"/>
      <c r="QRD1038" s="197"/>
      <c r="QRE1038" s="197"/>
      <c r="QRF1038" s="197"/>
      <c r="QRG1038" s="197"/>
      <c r="QRH1038" s="197"/>
      <c r="QRI1038" s="197"/>
      <c r="QRJ1038" s="197"/>
      <c r="QRK1038" s="197"/>
      <c r="QRL1038" s="197"/>
      <c r="QRM1038" s="197"/>
      <c r="QRN1038" s="197"/>
      <c r="QRO1038" s="197"/>
      <c r="QRP1038" s="197"/>
      <c r="QRQ1038" s="197"/>
      <c r="QRR1038" s="197"/>
      <c r="QRS1038" s="197"/>
      <c r="QRT1038" s="197"/>
      <c r="QRU1038" s="197"/>
      <c r="QRV1038" s="197"/>
      <c r="QRW1038" s="197"/>
      <c r="QRX1038" s="197"/>
      <c r="QRY1038" s="197"/>
      <c r="QRZ1038" s="197"/>
      <c r="QSA1038" s="197"/>
      <c r="QSB1038" s="197"/>
      <c r="QSC1038" s="197"/>
      <c r="QSD1038" s="197"/>
      <c r="QSE1038" s="197"/>
      <c r="QSF1038" s="197"/>
      <c r="QSG1038" s="197"/>
      <c r="QSH1038" s="197"/>
      <c r="QSI1038" s="197"/>
      <c r="QSJ1038" s="197"/>
      <c r="QSK1038" s="197"/>
      <c r="QSL1038" s="197"/>
      <c r="QSM1038" s="197"/>
      <c r="QSN1038" s="197"/>
      <c r="QSO1038" s="197"/>
      <c r="QSP1038" s="197"/>
      <c r="QSQ1038" s="197"/>
      <c r="QSR1038" s="197"/>
      <c r="QSS1038" s="197"/>
      <c r="QST1038" s="197"/>
      <c r="QSU1038" s="197"/>
      <c r="QSV1038" s="197"/>
      <c r="QSW1038" s="197"/>
      <c r="QSX1038" s="197"/>
      <c r="QSY1038" s="197"/>
      <c r="QSZ1038" s="197"/>
      <c r="QTA1038" s="197"/>
      <c r="QTB1038" s="197"/>
      <c r="QTC1038" s="197"/>
      <c r="QTD1038" s="197"/>
      <c r="QTE1038" s="197"/>
      <c r="QTF1038" s="197"/>
      <c r="QTG1038" s="197"/>
      <c r="QTH1038" s="197"/>
      <c r="QTI1038" s="197"/>
      <c r="QTJ1038" s="197"/>
      <c r="QTK1038" s="197"/>
      <c r="QTL1038" s="197"/>
      <c r="QTM1038" s="197"/>
      <c r="QTN1038" s="197"/>
      <c r="QTO1038" s="197"/>
      <c r="QTP1038" s="197"/>
      <c r="QTQ1038" s="197"/>
      <c r="QTR1038" s="197"/>
      <c r="QTS1038" s="197"/>
      <c r="QTT1038" s="197"/>
      <c r="QTU1038" s="197"/>
      <c r="QTV1038" s="197"/>
      <c r="QTW1038" s="197"/>
      <c r="QTX1038" s="197"/>
      <c r="QTY1038" s="197"/>
      <c r="QTZ1038" s="197"/>
      <c r="QUA1038" s="197"/>
      <c r="QUB1038" s="197"/>
      <c r="QUC1038" s="197"/>
      <c r="QUD1038" s="197"/>
      <c r="QUE1038" s="197"/>
      <c r="QUF1038" s="197"/>
      <c r="QUG1038" s="197"/>
      <c r="QUH1038" s="197"/>
      <c r="QUI1038" s="197"/>
      <c r="QUJ1038" s="197"/>
      <c r="QUK1038" s="197"/>
      <c r="QUL1038" s="197"/>
      <c r="QUM1038" s="197"/>
      <c r="QUN1038" s="197"/>
      <c r="QUO1038" s="197"/>
      <c r="QUP1038" s="197"/>
      <c r="QUQ1038" s="197"/>
      <c r="QUR1038" s="197"/>
      <c r="QUS1038" s="197"/>
      <c r="QUT1038" s="197"/>
      <c r="QUU1038" s="197"/>
      <c r="QUV1038" s="197"/>
      <c r="QUW1038" s="197"/>
      <c r="QUX1038" s="197"/>
      <c r="QUY1038" s="197"/>
      <c r="QUZ1038" s="197"/>
      <c r="QVA1038" s="197"/>
      <c r="QVB1038" s="197"/>
      <c r="QVC1038" s="197"/>
      <c r="QVD1038" s="197"/>
      <c r="QVE1038" s="197"/>
      <c r="QVF1038" s="197"/>
      <c r="QVG1038" s="197"/>
      <c r="QVH1038" s="197"/>
      <c r="QVI1038" s="197"/>
      <c r="QVJ1038" s="197"/>
      <c r="QVK1038" s="197"/>
      <c r="QVL1038" s="197"/>
      <c r="QVM1038" s="197"/>
      <c r="QVN1038" s="197"/>
      <c r="QVO1038" s="197"/>
      <c r="QVP1038" s="197"/>
      <c r="QVQ1038" s="197"/>
      <c r="QVR1038" s="197"/>
      <c r="QVS1038" s="197"/>
      <c r="QVT1038" s="197"/>
      <c r="QVU1038" s="197"/>
      <c r="QVV1038" s="197"/>
      <c r="QVW1038" s="197"/>
      <c r="QVX1038" s="197"/>
      <c r="QVY1038" s="197"/>
      <c r="QVZ1038" s="197"/>
      <c r="QWA1038" s="197"/>
      <c r="QWB1038" s="197"/>
      <c r="QWC1038" s="197"/>
      <c r="QWD1038" s="197"/>
      <c r="QWE1038" s="197"/>
      <c r="QWF1038" s="197"/>
      <c r="QWG1038" s="197"/>
      <c r="QWH1038" s="197"/>
      <c r="QWI1038" s="197"/>
      <c r="QWJ1038" s="197"/>
      <c r="QWK1038" s="197"/>
      <c r="QWL1038" s="197"/>
      <c r="QWM1038" s="197"/>
      <c r="QWN1038" s="197"/>
      <c r="QWO1038" s="197"/>
      <c r="QWP1038" s="197"/>
      <c r="QWQ1038" s="197"/>
      <c r="QWR1038" s="197"/>
      <c r="QWS1038" s="197"/>
      <c r="QWT1038" s="197"/>
      <c r="QWU1038" s="197"/>
      <c r="QWV1038" s="197"/>
      <c r="QWW1038" s="197"/>
      <c r="QWX1038" s="197"/>
      <c r="QWY1038" s="197"/>
      <c r="QWZ1038" s="197"/>
      <c r="QXA1038" s="197"/>
      <c r="QXB1038" s="197"/>
      <c r="QXC1038" s="197"/>
      <c r="QXD1038" s="197"/>
      <c r="QXE1038" s="197"/>
      <c r="QXF1038" s="197"/>
      <c r="QXG1038" s="197"/>
      <c r="QXH1038" s="197"/>
      <c r="QXI1038" s="197"/>
      <c r="QXJ1038" s="197"/>
      <c r="QXK1038" s="197"/>
      <c r="QXL1038" s="197"/>
      <c r="QXM1038" s="197"/>
      <c r="QXN1038" s="197"/>
      <c r="QXO1038" s="197"/>
      <c r="QXP1038" s="197"/>
      <c r="QXQ1038" s="197"/>
      <c r="QXR1038" s="197"/>
      <c r="QXS1038" s="197"/>
      <c r="QXT1038" s="197"/>
      <c r="QXU1038" s="197"/>
      <c r="QXV1038" s="197"/>
      <c r="QXW1038" s="197"/>
      <c r="QXX1038" s="197"/>
      <c r="QXY1038" s="197"/>
      <c r="QXZ1038" s="197"/>
      <c r="QYA1038" s="197"/>
      <c r="QYB1038" s="197"/>
      <c r="QYC1038" s="197"/>
      <c r="QYD1038" s="197"/>
      <c r="QYE1038" s="197"/>
      <c r="QYF1038" s="197"/>
      <c r="QYG1038" s="197"/>
      <c r="QYH1038" s="197"/>
      <c r="QYI1038" s="197"/>
      <c r="QYJ1038" s="197"/>
      <c r="QYK1038" s="197"/>
      <c r="QYL1038" s="197"/>
      <c r="QYM1038" s="197"/>
      <c r="QYN1038" s="197"/>
      <c r="QYO1038" s="197"/>
      <c r="QYP1038" s="197"/>
      <c r="QYQ1038" s="197"/>
      <c r="QYR1038" s="197"/>
      <c r="QYS1038" s="197"/>
      <c r="QYT1038" s="197"/>
      <c r="QYU1038" s="197"/>
      <c r="QYV1038" s="197"/>
      <c r="QYW1038" s="197"/>
      <c r="QYX1038" s="197"/>
      <c r="QYY1038" s="197"/>
      <c r="QYZ1038" s="197"/>
      <c r="QZA1038" s="197"/>
      <c r="QZB1038" s="197"/>
      <c r="QZC1038" s="197"/>
      <c r="QZD1038" s="197"/>
      <c r="QZE1038" s="197"/>
      <c r="QZF1038" s="197"/>
      <c r="QZG1038" s="197"/>
      <c r="QZH1038" s="197"/>
      <c r="QZI1038" s="197"/>
      <c r="QZJ1038" s="197"/>
      <c r="QZK1038" s="197"/>
      <c r="QZL1038" s="197"/>
      <c r="QZM1038" s="197"/>
      <c r="QZN1038" s="197"/>
      <c r="QZO1038" s="197"/>
      <c r="QZP1038" s="197"/>
      <c r="QZQ1038" s="197"/>
      <c r="QZR1038" s="197"/>
      <c r="QZS1038" s="197"/>
      <c r="QZT1038" s="197"/>
      <c r="QZU1038" s="197"/>
      <c r="QZV1038" s="197"/>
      <c r="QZW1038" s="197"/>
      <c r="QZX1038" s="197"/>
      <c r="QZY1038" s="197"/>
      <c r="QZZ1038" s="197"/>
      <c r="RAA1038" s="197"/>
      <c r="RAB1038" s="197"/>
      <c r="RAC1038" s="197"/>
      <c r="RAD1038" s="197"/>
      <c r="RAE1038" s="197"/>
      <c r="RAF1038" s="197"/>
      <c r="RAG1038" s="197"/>
      <c r="RAH1038" s="197"/>
      <c r="RAI1038" s="197"/>
      <c r="RAJ1038" s="197"/>
      <c r="RAK1038" s="197"/>
      <c r="RAL1038" s="197"/>
      <c r="RAM1038" s="197"/>
      <c r="RAN1038" s="197"/>
      <c r="RAO1038" s="197"/>
      <c r="RAP1038" s="197"/>
      <c r="RAQ1038" s="197"/>
      <c r="RAR1038" s="197"/>
      <c r="RAS1038" s="197"/>
      <c r="RAT1038" s="197"/>
      <c r="RAU1038" s="197"/>
      <c r="RAV1038" s="197"/>
      <c r="RAW1038" s="197"/>
      <c r="RAX1038" s="197"/>
      <c r="RAY1038" s="197"/>
      <c r="RAZ1038" s="197"/>
      <c r="RBA1038" s="197"/>
      <c r="RBB1038" s="197"/>
      <c r="RBC1038" s="197"/>
      <c r="RBD1038" s="197"/>
      <c r="RBE1038" s="197"/>
      <c r="RBF1038" s="197"/>
      <c r="RBG1038" s="197"/>
      <c r="RBH1038" s="197"/>
      <c r="RBI1038" s="197"/>
      <c r="RBJ1038" s="197"/>
      <c r="RBK1038" s="197"/>
      <c r="RBL1038" s="197"/>
      <c r="RBM1038" s="197"/>
      <c r="RBN1038" s="197"/>
      <c r="RBO1038" s="197"/>
      <c r="RBP1038" s="197"/>
      <c r="RBQ1038" s="197"/>
      <c r="RBR1038" s="197"/>
      <c r="RBS1038" s="197"/>
      <c r="RBT1038" s="197"/>
      <c r="RBU1038" s="197"/>
      <c r="RBV1038" s="197"/>
      <c r="RBW1038" s="197"/>
      <c r="RBX1038" s="197"/>
      <c r="RBY1038" s="197"/>
      <c r="RBZ1038" s="197"/>
      <c r="RCA1038" s="197"/>
      <c r="RCB1038" s="197"/>
      <c r="RCC1038" s="197"/>
      <c r="RCD1038" s="197"/>
      <c r="RCE1038" s="197"/>
      <c r="RCF1038" s="197"/>
      <c r="RCG1038" s="197"/>
      <c r="RCH1038" s="197"/>
      <c r="RCI1038" s="197"/>
      <c r="RCJ1038" s="197"/>
      <c r="RCK1038" s="197"/>
      <c r="RCL1038" s="197"/>
      <c r="RCM1038" s="197"/>
      <c r="RCN1038" s="197"/>
      <c r="RCO1038" s="197"/>
      <c r="RCP1038" s="197"/>
      <c r="RCQ1038" s="197"/>
      <c r="RCR1038" s="197"/>
      <c r="RCS1038" s="197"/>
      <c r="RCT1038" s="197"/>
      <c r="RCU1038" s="197"/>
      <c r="RCV1038" s="197"/>
      <c r="RCW1038" s="197"/>
      <c r="RCX1038" s="197"/>
      <c r="RCY1038" s="197"/>
      <c r="RCZ1038" s="197"/>
      <c r="RDA1038" s="197"/>
      <c r="RDB1038" s="197"/>
      <c r="RDC1038" s="197"/>
      <c r="RDD1038" s="197"/>
      <c r="RDE1038" s="197"/>
      <c r="RDF1038" s="197"/>
      <c r="RDG1038" s="197"/>
      <c r="RDH1038" s="197"/>
      <c r="RDI1038" s="197"/>
      <c r="RDJ1038" s="197"/>
      <c r="RDK1038" s="197"/>
      <c r="RDL1038" s="197"/>
      <c r="RDM1038" s="197"/>
      <c r="RDN1038" s="197"/>
      <c r="RDO1038" s="197"/>
      <c r="RDP1038" s="197"/>
      <c r="RDQ1038" s="197"/>
      <c r="RDR1038" s="197"/>
      <c r="RDS1038" s="197"/>
      <c r="RDT1038" s="197"/>
      <c r="RDU1038" s="197"/>
      <c r="RDV1038" s="197"/>
      <c r="RDW1038" s="197"/>
      <c r="RDX1038" s="197"/>
      <c r="RDY1038" s="197"/>
      <c r="RDZ1038" s="197"/>
      <c r="REA1038" s="197"/>
      <c r="REB1038" s="197"/>
      <c r="REC1038" s="197"/>
      <c r="RED1038" s="197"/>
      <c r="REE1038" s="197"/>
      <c r="REF1038" s="197"/>
      <c r="REG1038" s="197"/>
      <c r="REH1038" s="197"/>
      <c r="REI1038" s="197"/>
      <c r="REJ1038" s="197"/>
      <c r="REK1038" s="197"/>
      <c r="REL1038" s="197"/>
      <c r="REM1038" s="197"/>
      <c r="REN1038" s="197"/>
      <c r="REO1038" s="197"/>
      <c r="REP1038" s="197"/>
      <c r="REQ1038" s="197"/>
      <c r="RER1038" s="197"/>
      <c r="RES1038" s="197"/>
      <c r="RET1038" s="197"/>
      <c r="REU1038" s="197"/>
      <c r="REV1038" s="197"/>
      <c r="REW1038" s="197"/>
      <c r="REX1038" s="197"/>
      <c r="REY1038" s="197"/>
      <c r="REZ1038" s="197"/>
      <c r="RFA1038" s="197"/>
      <c r="RFB1038" s="197"/>
      <c r="RFC1038" s="197"/>
      <c r="RFD1038" s="197"/>
      <c r="RFE1038" s="197"/>
      <c r="RFF1038" s="197"/>
      <c r="RFG1038" s="197"/>
      <c r="RFH1038" s="197"/>
      <c r="RFI1038" s="197"/>
      <c r="RFJ1038" s="197"/>
      <c r="RFK1038" s="197"/>
      <c r="RFL1038" s="197"/>
      <c r="RFM1038" s="197"/>
      <c r="RFN1038" s="197"/>
      <c r="RFO1038" s="197"/>
      <c r="RFP1038" s="197"/>
      <c r="RFQ1038" s="197"/>
      <c r="RFR1038" s="197"/>
      <c r="RFS1038" s="197"/>
      <c r="RFT1038" s="197"/>
      <c r="RFU1038" s="197"/>
      <c r="RFV1038" s="197"/>
      <c r="RFW1038" s="197"/>
      <c r="RFX1038" s="197"/>
      <c r="RFY1038" s="197"/>
      <c r="RFZ1038" s="197"/>
      <c r="RGA1038" s="197"/>
      <c r="RGB1038" s="197"/>
      <c r="RGC1038" s="197"/>
      <c r="RGD1038" s="197"/>
      <c r="RGE1038" s="197"/>
      <c r="RGF1038" s="197"/>
      <c r="RGG1038" s="197"/>
      <c r="RGH1038" s="197"/>
      <c r="RGI1038" s="197"/>
      <c r="RGJ1038" s="197"/>
      <c r="RGK1038" s="197"/>
      <c r="RGL1038" s="197"/>
      <c r="RGM1038" s="197"/>
      <c r="RGN1038" s="197"/>
      <c r="RGO1038" s="197"/>
      <c r="RGP1038" s="197"/>
      <c r="RGQ1038" s="197"/>
      <c r="RGR1038" s="197"/>
      <c r="RGS1038" s="197"/>
      <c r="RGT1038" s="197"/>
      <c r="RGU1038" s="197"/>
      <c r="RGV1038" s="197"/>
      <c r="RGW1038" s="197"/>
      <c r="RGX1038" s="197"/>
      <c r="RGY1038" s="197"/>
      <c r="RGZ1038" s="197"/>
      <c r="RHA1038" s="197"/>
      <c r="RHB1038" s="197"/>
      <c r="RHC1038" s="197"/>
      <c r="RHD1038" s="197"/>
      <c r="RHE1038" s="197"/>
      <c r="RHF1038" s="197"/>
      <c r="RHG1038" s="197"/>
      <c r="RHH1038" s="197"/>
      <c r="RHI1038" s="197"/>
      <c r="RHJ1038" s="197"/>
      <c r="RHK1038" s="197"/>
      <c r="RHL1038" s="197"/>
      <c r="RHM1038" s="197"/>
      <c r="RHN1038" s="197"/>
      <c r="RHO1038" s="197"/>
      <c r="RHP1038" s="197"/>
      <c r="RHQ1038" s="197"/>
      <c r="RHR1038" s="197"/>
      <c r="RHS1038" s="197"/>
      <c r="RHT1038" s="197"/>
      <c r="RHU1038" s="197"/>
      <c r="RHV1038" s="197"/>
      <c r="RHW1038" s="197"/>
      <c r="RHX1038" s="197"/>
      <c r="RHY1038" s="197"/>
      <c r="RHZ1038" s="197"/>
      <c r="RIA1038" s="197"/>
      <c r="RIB1038" s="197"/>
      <c r="RIC1038" s="197"/>
      <c r="RID1038" s="197"/>
      <c r="RIE1038" s="197"/>
      <c r="RIF1038" s="197"/>
      <c r="RIG1038" s="197"/>
      <c r="RIH1038" s="197"/>
      <c r="RII1038" s="197"/>
      <c r="RIJ1038" s="197"/>
      <c r="RIK1038" s="197"/>
      <c r="RIL1038" s="197"/>
      <c r="RIM1038" s="197"/>
      <c r="RIN1038" s="197"/>
      <c r="RIO1038" s="197"/>
      <c r="RIP1038" s="197"/>
      <c r="RIQ1038" s="197"/>
      <c r="RIR1038" s="197"/>
      <c r="RIS1038" s="197"/>
      <c r="RIT1038" s="197"/>
      <c r="RIU1038" s="197"/>
      <c r="RIV1038" s="197"/>
      <c r="RIW1038" s="197"/>
      <c r="RIX1038" s="197"/>
      <c r="RIY1038" s="197"/>
      <c r="RIZ1038" s="197"/>
      <c r="RJA1038" s="197"/>
      <c r="RJB1038" s="197"/>
      <c r="RJC1038" s="197"/>
      <c r="RJD1038" s="197"/>
      <c r="RJE1038" s="197"/>
      <c r="RJF1038" s="197"/>
      <c r="RJG1038" s="197"/>
      <c r="RJH1038" s="197"/>
      <c r="RJI1038" s="197"/>
      <c r="RJJ1038" s="197"/>
      <c r="RJK1038" s="197"/>
      <c r="RJL1038" s="197"/>
      <c r="RJM1038" s="197"/>
      <c r="RJN1038" s="197"/>
      <c r="RJO1038" s="197"/>
      <c r="RJP1038" s="197"/>
      <c r="RJQ1038" s="197"/>
      <c r="RJR1038" s="197"/>
      <c r="RJS1038" s="197"/>
      <c r="RJT1038" s="197"/>
      <c r="RJU1038" s="197"/>
      <c r="RJV1038" s="197"/>
      <c r="RJW1038" s="197"/>
      <c r="RJX1038" s="197"/>
      <c r="RJY1038" s="197"/>
      <c r="RJZ1038" s="197"/>
      <c r="RKA1038" s="197"/>
      <c r="RKB1038" s="197"/>
      <c r="RKC1038" s="197"/>
      <c r="RKD1038" s="197"/>
      <c r="RKE1038" s="197"/>
      <c r="RKF1038" s="197"/>
      <c r="RKG1038" s="197"/>
      <c r="RKH1038" s="197"/>
      <c r="RKI1038" s="197"/>
      <c r="RKJ1038" s="197"/>
      <c r="RKK1038" s="197"/>
      <c r="RKL1038" s="197"/>
      <c r="RKM1038" s="197"/>
      <c r="RKN1038" s="197"/>
      <c r="RKO1038" s="197"/>
      <c r="RKP1038" s="197"/>
      <c r="RKQ1038" s="197"/>
      <c r="RKR1038" s="197"/>
      <c r="RKS1038" s="197"/>
      <c r="RKT1038" s="197"/>
      <c r="RKU1038" s="197"/>
      <c r="RKV1038" s="197"/>
      <c r="RKW1038" s="197"/>
      <c r="RKX1038" s="197"/>
      <c r="RKY1038" s="197"/>
      <c r="RKZ1038" s="197"/>
      <c r="RLA1038" s="197"/>
      <c r="RLB1038" s="197"/>
      <c r="RLC1038" s="197"/>
      <c r="RLD1038" s="197"/>
      <c r="RLE1038" s="197"/>
      <c r="RLF1038" s="197"/>
      <c r="RLG1038" s="197"/>
      <c r="RLH1038" s="197"/>
      <c r="RLI1038" s="197"/>
      <c r="RLJ1038" s="197"/>
      <c r="RLK1038" s="197"/>
      <c r="RLL1038" s="197"/>
      <c r="RLM1038" s="197"/>
      <c r="RLN1038" s="197"/>
      <c r="RLO1038" s="197"/>
      <c r="RLP1038" s="197"/>
      <c r="RLQ1038" s="197"/>
      <c r="RLR1038" s="197"/>
      <c r="RLS1038" s="197"/>
      <c r="RLT1038" s="197"/>
      <c r="RLU1038" s="197"/>
      <c r="RLV1038" s="197"/>
      <c r="RLW1038" s="197"/>
      <c r="RLX1038" s="197"/>
      <c r="RLY1038" s="197"/>
      <c r="RLZ1038" s="197"/>
      <c r="RMA1038" s="197"/>
      <c r="RMB1038" s="197"/>
      <c r="RMC1038" s="197"/>
      <c r="RMD1038" s="197"/>
      <c r="RME1038" s="197"/>
      <c r="RMF1038" s="197"/>
      <c r="RMG1038" s="197"/>
      <c r="RMH1038" s="197"/>
      <c r="RMI1038" s="197"/>
      <c r="RMJ1038" s="197"/>
      <c r="RMK1038" s="197"/>
      <c r="RML1038" s="197"/>
      <c r="RMM1038" s="197"/>
      <c r="RMN1038" s="197"/>
      <c r="RMO1038" s="197"/>
      <c r="RMP1038" s="197"/>
      <c r="RMQ1038" s="197"/>
      <c r="RMR1038" s="197"/>
      <c r="RMS1038" s="197"/>
      <c r="RMT1038" s="197"/>
      <c r="RMU1038" s="197"/>
      <c r="RMV1038" s="197"/>
      <c r="RMW1038" s="197"/>
      <c r="RMX1038" s="197"/>
      <c r="RMY1038" s="197"/>
      <c r="RMZ1038" s="197"/>
      <c r="RNA1038" s="197"/>
      <c r="RNB1038" s="197"/>
      <c r="RNC1038" s="197"/>
      <c r="RND1038" s="197"/>
      <c r="RNE1038" s="197"/>
      <c r="RNF1038" s="197"/>
      <c r="RNG1038" s="197"/>
      <c r="RNH1038" s="197"/>
      <c r="RNI1038" s="197"/>
      <c r="RNJ1038" s="197"/>
      <c r="RNK1038" s="197"/>
      <c r="RNL1038" s="197"/>
      <c r="RNM1038" s="197"/>
      <c r="RNN1038" s="197"/>
      <c r="RNO1038" s="197"/>
      <c r="RNP1038" s="197"/>
      <c r="RNQ1038" s="197"/>
      <c r="RNR1038" s="197"/>
      <c r="RNS1038" s="197"/>
      <c r="RNT1038" s="197"/>
      <c r="RNU1038" s="197"/>
      <c r="RNV1038" s="197"/>
      <c r="RNW1038" s="197"/>
      <c r="RNX1038" s="197"/>
      <c r="RNY1038" s="197"/>
      <c r="RNZ1038" s="197"/>
      <c r="ROA1038" s="197"/>
      <c r="ROB1038" s="197"/>
      <c r="ROC1038" s="197"/>
      <c r="ROD1038" s="197"/>
      <c r="ROE1038" s="197"/>
      <c r="ROF1038" s="197"/>
      <c r="ROG1038" s="197"/>
      <c r="ROH1038" s="197"/>
      <c r="ROI1038" s="197"/>
      <c r="ROJ1038" s="197"/>
      <c r="ROK1038" s="197"/>
      <c r="ROL1038" s="197"/>
      <c r="ROM1038" s="197"/>
      <c r="RON1038" s="197"/>
      <c r="ROO1038" s="197"/>
      <c r="ROP1038" s="197"/>
      <c r="ROQ1038" s="197"/>
      <c r="ROR1038" s="197"/>
      <c r="ROS1038" s="197"/>
      <c r="ROT1038" s="197"/>
      <c r="ROU1038" s="197"/>
      <c r="ROV1038" s="197"/>
      <c r="ROW1038" s="197"/>
      <c r="ROX1038" s="197"/>
      <c r="ROY1038" s="197"/>
      <c r="ROZ1038" s="197"/>
      <c r="RPA1038" s="197"/>
      <c r="RPB1038" s="197"/>
      <c r="RPC1038" s="197"/>
      <c r="RPD1038" s="197"/>
      <c r="RPE1038" s="197"/>
      <c r="RPF1038" s="197"/>
      <c r="RPG1038" s="197"/>
      <c r="RPH1038" s="197"/>
      <c r="RPI1038" s="197"/>
      <c r="RPJ1038" s="197"/>
      <c r="RPK1038" s="197"/>
      <c r="RPL1038" s="197"/>
      <c r="RPM1038" s="197"/>
      <c r="RPN1038" s="197"/>
      <c r="RPO1038" s="197"/>
      <c r="RPP1038" s="197"/>
      <c r="RPQ1038" s="197"/>
      <c r="RPR1038" s="197"/>
      <c r="RPS1038" s="197"/>
      <c r="RPT1038" s="197"/>
      <c r="RPU1038" s="197"/>
      <c r="RPV1038" s="197"/>
      <c r="RPW1038" s="197"/>
      <c r="RPX1038" s="197"/>
      <c r="RPY1038" s="197"/>
      <c r="RPZ1038" s="197"/>
      <c r="RQA1038" s="197"/>
      <c r="RQB1038" s="197"/>
      <c r="RQC1038" s="197"/>
      <c r="RQD1038" s="197"/>
      <c r="RQE1038" s="197"/>
      <c r="RQF1038" s="197"/>
      <c r="RQG1038" s="197"/>
      <c r="RQH1038" s="197"/>
      <c r="RQI1038" s="197"/>
      <c r="RQJ1038" s="197"/>
      <c r="RQK1038" s="197"/>
      <c r="RQL1038" s="197"/>
      <c r="RQM1038" s="197"/>
      <c r="RQN1038" s="197"/>
      <c r="RQO1038" s="197"/>
      <c r="RQP1038" s="197"/>
      <c r="RQQ1038" s="197"/>
      <c r="RQR1038" s="197"/>
      <c r="RQS1038" s="197"/>
      <c r="RQT1038" s="197"/>
      <c r="RQU1038" s="197"/>
      <c r="RQV1038" s="197"/>
      <c r="RQW1038" s="197"/>
      <c r="RQX1038" s="197"/>
      <c r="RQY1038" s="197"/>
      <c r="RQZ1038" s="197"/>
      <c r="RRA1038" s="197"/>
      <c r="RRB1038" s="197"/>
      <c r="RRC1038" s="197"/>
      <c r="RRD1038" s="197"/>
      <c r="RRE1038" s="197"/>
      <c r="RRF1038" s="197"/>
      <c r="RRG1038" s="197"/>
      <c r="RRH1038" s="197"/>
      <c r="RRI1038" s="197"/>
      <c r="RRJ1038" s="197"/>
      <c r="RRK1038" s="197"/>
      <c r="RRL1038" s="197"/>
      <c r="RRM1038" s="197"/>
      <c r="RRN1038" s="197"/>
      <c r="RRO1038" s="197"/>
      <c r="RRP1038" s="197"/>
      <c r="RRQ1038" s="197"/>
      <c r="RRR1038" s="197"/>
      <c r="RRS1038" s="197"/>
      <c r="RRT1038" s="197"/>
      <c r="RRU1038" s="197"/>
      <c r="RRV1038" s="197"/>
      <c r="RRW1038" s="197"/>
      <c r="RRX1038" s="197"/>
      <c r="RRY1038" s="197"/>
      <c r="RRZ1038" s="197"/>
      <c r="RSA1038" s="197"/>
      <c r="RSB1038" s="197"/>
      <c r="RSC1038" s="197"/>
      <c r="RSD1038" s="197"/>
      <c r="RSE1038" s="197"/>
      <c r="RSF1038" s="197"/>
      <c r="RSG1038" s="197"/>
      <c r="RSH1038" s="197"/>
      <c r="RSI1038" s="197"/>
      <c r="RSJ1038" s="197"/>
      <c r="RSK1038" s="197"/>
      <c r="RSL1038" s="197"/>
      <c r="RSM1038" s="197"/>
      <c r="RSN1038" s="197"/>
      <c r="RSO1038" s="197"/>
      <c r="RSP1038" s="197"/>
      <c r="RSQ1038" s="197"/>
      <c r="RSR1038" s="197"/>
      <c r="RSS1038" s="197"/>
      <c r="RST1038" s="197"/>
      <c r="RSU1038" s="197"/>
      <c r="RSV1038" s="197"/>
      <c r="RSW1038" s="197"/>
      <c r="RSX1038" s="197"/>
      <c r="RSY1038" s="197"/>
      <c r="RSZ1038" s="197"/>
      <c r="RTA1038" s="197"/>
      <c r="RTB1038" s="197"/>
      <c r="RTC1038" s="197"/>
      <c r="RTD1038" s="197"/>
      <c r="RTE1038" s="197"/>
      <c r="RTF1038" s="197"/>
      <c r="RTG1038" s="197"/>
      <c r="RTH1038" s="197"/>
      <c r="RTI1038" s="197"/>
      <c r="RTJ1038" s="197"/>
      <c r="RTK1038" s="197"/>
      <c r="RTL1038" s="197"/>
      <c r="RTM1038" s="197"/>
      <c r="RTN1038" s="197"/>
      <c r="RTO1038" s="197"/>
      <c r="RTP1038" s="197"/>
      <c r="RTQ1038" s="197"/>
      <c r="RTR1038" s="197"/>
      <c r="RTS1038" s="197"/>
      <c r="RTT1038" s="197"/>
      <c r="RTU1038" s="197"/>
      <c r="RTV1038" s="197"/>
      <c r="RTW1038" s="197"/>
      <c r="RTX1038" s="197"/>
      <c r="RTY1038" s="197"/>
      <c r="RTZ1038" s="197"/>
      <c r="RUA1038" s="197"/>
      <c r="RUB1038" s="197"/>
      <c r="RUC1038" s="197"/>
      <c r="RUD1038" s="197"/>
      <c r="RUE1038" s="197"/>
      <c r="RUF1038" s="197"/>
      <c r="RUG1038" s="197"/>
      <c r="RUH1038" s="197"/>
      <c r="RUI1038" s="197"/>
      <c r="RUJ1038" s="197"/>
      <c r="RUK1038" s="197"/>
      <c r="RUL1038" s="197"/>
      <c r="RUM1038" s="197"/>
      <c r="RUN1038" s="197"/>
      <c r="RUO1038" s="197"/>
      <c r="RUP1038" s="197"/>
      <c r="RUQ1038" s="197"/>
      <c r="RUR1038" s="197"/>
      <c r="RUS1038" s="197"/>
      <c r="RUT1038" s="197"/>
      <c r="RUU1038" s="197"/>
      <c r="RUV1038" s="197"/>
      <c r="RUW1038" s="197"/>
      <c r="RUX1038" s="197"/>
      <c r="RUY1038" s="197"/>
      <c r="RUZ1038" s="197"/>
      <c r="RVA1038" s="197"/>
      <c r="RVB1038" s="197"/>
      <c r="RVC1038" s="197"/>
      <c r="RVD1038" s="197"/>
      <c r="RVE1038" s="197"/>
      <c r="RVF1038" s="197"/>
      <c r="RVG1038" s="197"/>
      <c r="RVH1038" s="197"/>
      <c r="RVI1038" s="197"/>
      <c r="RVJ1038" s="197"/>
      <c r="RVK1038" s="197"/>
      <c r="RVL1038" s="197"/>
      <c r="RVM1038" s="197"/>
      <c r="RVN1038" s="197"/>
      <c r="RVO1038" s="197"/>
      <c r="RVP1038" s="197"/>
      <c r="RVQ1038" s="197"/>
      <c r="RVR1038" s="197"/>
      <c r="RVS1038" s="197"/>
      <c r="RVT1038" s="197"/>
      <c r="RVU1038" s="197"/>
      <c r="RVV1038" s="197"/>
      <c r="RVW1038" s="197"/>
      <c r="RVX1038" s="197"/>
      <c r="RVY1038" s="197"/>
      <c r="RVZ1038" s="197"/>
      <c r="RWA1038" s="197"/>
      <c r="RWB1038" s="197"/>
      <c r="RWC1038" s="197"/>
      <c r="RWD1038" s="197"/>
      <c r="RWE1038" s="197"/>
      <c r="RWF1038" s="197"/>
      <c r="RWG1038" s="197"/>
      <c r="RWH1038" s="197"/>
      <c r="RWI1038" s="197"/>
      <c r="RWJ1038" s="197"/>
      <c r="RWK1038" s="197"/>
      <c r="RWL1038" s="197"/>
      <c r="RWM1038" s="197"/>
      <c r="RWN1038" s="197"/>
      <c r="RWO1038" s="197"/>
      <c r="RWP1038" s="197"/>
      <c r="RWQ1038" s="197"/>
      <c r="RWR1038" s="197"/>
      <c r="RWS1038" s="197"/>
      <c r="RWT1038" s="197"/>
      <c r="RWU1038" s="197"/>
      <c r="RWV1038" s="197"/>
      <c r="RWW1038" s="197"/>
      <c r="RWX1038" s="197"/>
      <c r="RWY1038" s="197"/>
      <c r="RWZ1038" s="197"/>
      <c r="RXA1038" s="197"/>
      <c r="RXB1038" s="197"/>
      <c r="RXC1038" s="197"/>
      <c r="RXD1038" s="197"/>
      <c r="RXE1038" s="197"/>
      <c r="RXF1038" s="197"/>
      <c r="RXG1038" s="197"/>
      <c r="RXH1038" s="197"/>
      <c r="RXI1038" s="197"/>
      <c r="RXJ1038" s="197"/>
      <c r="RXK1038" s="197"/>
      <c r="RXL1038" s="197"/>
      <c r="RXM1038" s="197"/>
      <c r="RXN1038" s="197"/>
      <c r="RXO1038" s="197"/>
      <c r="RXP1038" s="197"/>
      <c r="RXQ1038" s="197"/>
      <c r="RXR1038" s="197"/>
      <c r="RXS1038" s="197"/>
      <c r="RXT1038" s="197"/>
      <c r="RXU1038" s="197"/>
      <c r="RXV1038" s="197"/>
      <c r="RXW1038" s="197"/>
      <c r="RXX1038" s="197"/>
      <c r="RXY1038" s="197"/>
      <c r="RXZ1038" s="197"/>
      <c r="RYA1038" s="197"/>
      <c r="RYB1038" s="197"/>
      <c r="RYC1038" s="197"/>
      <c r="RYD1038" s="197"/>
      <c r="RYE1038" s="197"/>
      <c r="RYF1038" s="197"/>
      <c r="RYG1038" s="197"/>
      <c r="RYH1038" s="197"/>
      <c r="RYI1038" s="197"/>
      <c r="RYJ1038" s="197"/>
      <c r="RYK1038" s="197"/>
      <c r="RYL1038" s="197"/>
      <c r="RYM1038" s="197"/>
      <c r="RYN1038" s="197"/>
      <c r="RYO1038" s="197"/>
      <c r="RYP1038" s="197"/>
      <c r="RYQ1038" s="197"/>
      <c r="RYR1038" s="197"/>
      <c r="RYS1038" s="197"/>
      <c r="RYT1038" s="197"/>
      <c r="RYU1038" s="197"/>
      <c r="RYV1038" s="197"/>
      <c r="RYW1038" s="197"/>
      <c r="RYX1038" s="197"/>
      <c r="RYY1038" s="197"/>
      <c r="RYZ1038" s="197"/>
      <c r="RZA1038" s="197"/>
      <c r="RZB1038" s="197"/>
      <c r="RZC1038" s="197"/>
      <c r="RZD1038" s="197"/>
      <c r="RZE1038" s="197"/>
      <c r="RZF1038" s="197"/>
      <c r="RZG1038" s="197"/>
      <c r="RZH1038" s="197"/>
      <c r="RZI1038" s="197"/>
      <c r="RZJ1038" s="197"/>
      <c r="RZK1038" s="197"/>
      <c r="RZL1038" s="197"/>
      <c r="RZM1038" s="197"/>
      <c r="RZN1038" s="197"/>
      <c r="RZO1038" s="197"/>
      <c r="RZP1038" s="197"/>
      <c r="RZQ1038" s="197"/>
      <c r="RZR1038" s="197"/>
      <c r="RZS1038" s="197"/>
      <c r="RZT1038" s="197"/>
      <c r="RZU1038" s="197"/>
      <c r="RZV1038" s="197"/>
      <c r="RZW1038" s="197"/>
      <c r="RZX1038" s="197"/>
      <c r="RZY1038" s="197"/>
      <c r="RZZ1038" s="197"/>
      <c r="SAA1038" s="197"/>
      <c r="SAB1038" s="197"/>
      <c r="SAC1038" s="197"/>
      <c r="SAD1038" s="197"/>
      <c r="SAE1038" s="197"/>
      <c r="SAF1038" s="197"/>
      <c r="SAG1038" s="197"/>
      <c r="SAH1038" s="197"/>
      <c r="SAI1038" s="197"/>
      <c r="SAJ1038" s="197"/>
      <c r="SAK1038" s="197"/>
      <c r="SAL1038" s="197"/>
      <c r="SAM1038" s="197"/>
      <c r="SAN1038" s="197"/>
      <c r="SAO1038" s="197"/>
      <c r="SAP1038" s="197"/>
      <c r="SAQ1038" s="197"/>
      <c r="SAR1038" s="197"/>
      <c r="SAS1038" s="197"/>
      <c r="SAT1038" s="197"/>
      <c r="SAU1038" s="197"/>
      <c r="SAV1038" s="197"/>
      <c r="SAW1038" s="197"/>
      <c r="SAX1038" s="197"/>
      <c r="SAY1038" s="197"/>
      <c r="SAZ1038" s="197"/>
      <c r="SBA1038" s="197"/>
      <c r="SBB1038" s="197"/>
      <c r="SBC1038" s="197"/>
      <c r="SBD1038" s="197"/>
      <c r="SBE1038" s="197"/>
      <c r="SBF1038" s="197"/>
      <c r="SBG1038" s="197"/>
      <c r="SBH1038" s="197"/>
      <c r="SBI1038" s="197"/>
      <c r="SBJ1038" s="197"/>
      <c r="SBK1038" s="197"/>
      <c r="SBL1038" s="197"/>
      <c r="SBM1038" s="197"/>
      <c r="SBN1038" s="197"/>
      <c r="SBO1038" s="197"/>
      <c r="SBP1038" s="197"/>
      <c r="SBQ1038" s="197"/>
      <c r="SBR1038" s="197"/>
      <c r="SBS1038" s="197"/>
      <c r="SBT1038" s="197"/>
      <c r="SBU1038" s="197"/>
      <c r="SBV1038" s="197"/>
      <c r="SBW1038" s="197"/>
      <c r="SBX1038" s="197"/>
      <c r="SBY1038" s="197"/>
      <c r="SBZ1038" s="197"/>
      <c r="SCA1038" s="197"/>
      <c r="SCB1038" s="197"/>
      <c r="SCC1038" s="197"/>
      <c r="SCD1038" s="197"/>
      <c r="SCE1038" s="197"/>
      <c r="SCF1038" s="197"/>
      <c r="SCG1038" s="197"/>
      <c r="SCH1038" s="197"/>
      <c r="SCI1038" s="197"/>
      <c r="SCJ1038" s="197"/>
      <c r="SCK1038" s="197"/>
      <c r="SCL1038" s="197"/>
      <c r="SCM1038" s="197"/>
      <c r="SCN1038" s="197"/>
      <c r="SCO1038" s="197"/>
      <c r="SCP1038" s="197"/>
      <c r="SCQ1038" s="197"/>
      <c r="SCR1038" s="197"/>
      <c r="SCS1038" s="197"/>
      <c r="SCT1038" s="197"/>
      <c r="SCU1038" s="197"/>
      <c r="SCV1038" s="197"/>
      <c r="SCW1038" s="197"/>
      <c r="SCX1038" s="197"/>
      <c r="SCY1038" s="197"/>
      <c r="SCZ1038" s="197"/>
      <c r="SDA1038" s="197"/>
      <c r="SDB1038" s="197"/>
      <c r="SDC1038" s="197"/>
      <c r="SDD1038" s="197"/>
      <c r="SDE1038" s="197"/>
      <c r="SDF1038" s="197"/>
      <c r="SDG1038" s="197"/>
      <c r="SDH1038" s="197"/>
      <c r="SDI1038" s="197"/>
      <c r="SDJ1038" s="197"/>
      <c r="SDK1038" s="197"/>
      <c r="SDL1038" s="197"/>
      <c r="SDM1038" s="197"/>
      <c r="SDN1038" s="197"/>
      <c r="SDO1038" s="197"/>
      <c r="SDP1038" s="197"/>
      <c r="SDQ1038" s="197"/>
      <c r="SDR1038" s="197"/>
      <c r="SDS1038" s="197"/>
      <c r="SDT1038" s="197"/>
      <c r="SDU1038" s="197"/>
      <c r="SDV1038" s="197"/>
      <c r="SDW1038" s="197"/>
      <c r="SDX1038" s="197"/>
      <c r="SDY1038" s="197"/>
      <c r="SDZ1038" s="197"/>
      <c r="SEA1038" s="197"/>
      <c r="SEB1038" s="197"/>
      <c r="SEC1038" s="197"/>
      <c r="SED1038" s="197"/>
      <c r="SEE1038" s="197"/>
      <c r="SEF1038" s="197"/>
      <c r="SEG1038" s="197"/>
      <c r="SEH1038" s="197"/>
      <c r="SEI1038" s="197"/>
      <c r="SEJ1038" s="197"/>
      <c r="SEK1038" s="197"/>
      <c r="SEL1038" s="197"/>
      <c r="SEM1038" s="197"/>
      <c r="SEN1038" s="197"/>
      <c r="SEO1038" s="197"/>
      <c r="SEP1038" s="197"/>
      <c r="SEQ1038" s="197"/>
      <c r="SER1038" s="197"/>
      <c r="SES1038" s="197"/>
      <c r="SET1038" s="197"/>
      <c r="SEU1038" s="197"/>
      <c r="SEV1038" s="197"/>
      <c r="SEW1038" s="197"/>
      <c r="SEX1038" s="197"/>
      <c r="SEY1038" s="197"/>
      <c r="SEZ1038" s="197"/>
      <c r="SFA1038" s="197"/>
      <c r="SFB1038" s="197"/>
      <c r="SFC1038" s="197"/>
      <c r="SFD1038" s="197"/>
      <c r="SFE1038" s="197"/>
      <c r="SFF1038" s="197"/>
      <c r="SFG1038" s="197"/>
      <c r="SFH1038" s="197"/>
      <c r="SFI1038" s="197"/>
      <c r="SFJ1038" s="197"/>
      <c r="SFK1038" s="197"/>
      <c r="SFL1038" s="197"/>
      <c r="SFM1038" s="197"/>
      <c r="SFN1038" s="197"/>
      <c r="SFO1038" s="197"/>
      <c r="SFP1038" s="197"/>
      <c r="SFQ1038" s="197"/>
      <c r="SFR1038" s="197"/>
      <c r="SFS1038" s="197"/>
      <c r="SFT1038" s="197"/>
      <c r="SFU1038" s="197"/>
      <c r="SFV1038" s="197"/>
      <c r="SFW1038" s="197"/>
      <c r="SFX1038" s="197"/>
      <c r="SFY1038" s="197"/>
      <c r="SFZ1038" s="197"/>
      <c r="SGA1038" s="197"/>
      <c r="SGB1038" s="197"/>
      <c r="SGC1038" s="197"/>
      <c r="SGD1038" s="197"/>
      <c r="SGE1038" s="197"/>
      <c r="SGF1038" s="197"/>
      <c r="SGG1038" s="197"/>
      <c r="SGH1038" s="197"/>
      <c r="SGI1038" s="197"/>
      <c r="SGJ1038" s="197"/>
      <c r="SGK1038" s="197"/>
      <c r="SGL1038" s="197"/>
      <c r="SGM1038" s="197"/>
      <c r="SGN1038" s="197"/>
      <c r="SGO1038" s="197"/>
      <c r="SGP1038" s="197"/>
      <c r="SGQ1038" s="197"/>
      <c r="SGR1038" s="197"/>
      <c r="SGS1038" s="197"/>
      <c r="SGT1038" s="197"/>
      <c r="SGU1038" s="197"/>
      <c r="SGV1038" s="197"/>
      <c r="SGW1038" s="197"/>
      <c r="SGX1038" s="197"/>
      <c r="SGY1038" s="197"/>
      <c r="SGZ1038" s="197"/>
      <c r="SHA1038" s="197"/>
      <c r="SHB1038" s="197"/>
      <c r="SHC1038" s="197"/>
      <c r="SHD1038" s="197"/>
      <c r="SHE1038" s="197"/>
      <c r="SHF1038" s="197"/>
      <c r="SHG1038" s="197"/>
      <c r="SHH1038" s="197"/>
      <c r="SHI1038" s="197"/>
      <c r="SHJ1038" s="197"/>
      <c r="SHK1038" s="197"/>
      <c r="SHL1038" s="197"/>
      <c r="SHM1038" s="197"/>
      <c r="SHN1038" s="197"/>
      <c r="SHO1038" s="197"/>
      <c r="SHP1038" s="197"/>
      <c r="SHQ1038" s="197"/>
      <c r="SHR1038" s="197"/>
      <c r="SHS1038" s="197"/>
      <c r="SHT1038" s="197"/>
      <c r="SHU1038" s="197"/>
      <c r="SHV1038" s="197"/>
      <c r="SHW1038" s="197"/>
      <c r="SHX1038" s="197"/>
      <c r="SHY1038" s="197"/>
      <c r="SHZ1038" s="197"/>
      <c r="SIA1038" s="197"/>
      <c r="SIB1038" s="197"/>
      <c r="SIC1038" s="197"/>
      <c r="SID1038" s="197"/>
      <c r="SIE1038" s="197"/>
      <c r="SIF1038" s="197"/>
      <c r="SIG1038" s="197"/>
      <c r="SIH1038" s="197"/>
      <c r="SII1038" s="197"/>
      <c r="SIJ1038" s="197"/>
      <c r="SIK1038" s="197"/>
      <c r="SIL1038" s="197"/>
      <c r="SIM1038" s="197"/>
      <c r="SIN1038" s="197"/>
      <c r="SIO1038" s="197"/>
      <c r="SIP1038" s="197"/>
      <c r="SIQ1038" s="197"/>
      <c r="SIR1038" s="197"/>
      <c r="SIS1038" s="197"/>
      <c r="SIT1038" s="197"/>
      <c r="SIU1038" s="197"/>
      <c r="SIV1038" s="197"/>
      <c r="SIW1038" s="197"/>
      <c r="SIX1038" s="197"/>
      <c r="SIY1038" s="197"/>
      <c r="SIZ1038" s="197"/>
      <c r="SJA1038" s="197"/>
      <c r="SJB1038" s="197"/>
      <c r="SJC1038" s="197"/>
      <c r="SJD1038" s="197"/>
      <c r="SJE1038" s="197"/>
      <c r="SJF1038" s="197"/>
      <c r="SJG1038" s="197"/>
      <c r="SJH1038" s="197"/>
      <c r="SJI1038" s="197"/>
      <c r="SJJ1038" s="197"/>
      <c r="SJK1038" s="197"/>
      <c r="SJL1038" s="197"/>
      <c r="SJM1038" s="197"/>
      <c r="SJN1038" s="197"/>
      <c r="SJO1038" s="197"/>
      <c r="SJP1038" s="197"/>
      <c r="SJQ1038" s="197"/>
      <c r="SJR1038" s="197"/>
      <c r="SJS1038" s="197"/>
      <c r="SJT1038" s="197"/>
      <c r="SJU1038" s="197"/>
      <c r="SJV1038" s="197"/>
      <c r="SJW1038" s="197"/>
      <c r="SJX1038" s="197"/>
      <c r="SJY1038" s="197"/>
      <c r="SJZ1038" s="197"/>
      <c r="SKA1038" s="197"/>
      <c r="SKB1038" s="197"/>
      <c r="SKC1038" s="197"/>
      <c r="SKD1038" s="197"/>
      <c r="SKE1038" s="197"/>
      <c r="SKF1038" s="197"/>
      <c r="SKG1038" s="197"/>
      <c r="SKH1038" s="197"/>
      <c r="SKI1038" s="197"/>
      <c r="SKJ1038" s="197"/>
      <c r="SKK1038" s="197"/>
      <c r="SKL1038" s="197"/>
      <c r="SKM1038" s="197"/>
      <c r="SKN1038" s="197"/>
      <c r="SKO1038" s="197"/>
      <c r="SKP1038" s="197"/>
      <c r="SKQ1038" s="197"/>
      <c r="SKR1038" s="197"/>
      <c r="SKS1038" s="197"/>
      <c r="SKT1038" s="197"/>
      <c r="SKU1038" s="197"/>
      <c r="SKV1038" s="197"/>
      <c r="SKW1038" s="197"/>
      <c r="SKX1038" s="197"/>
      <c r="SKY1038" s="197"/>
      <c r="SKZ1038" s="197"/>
      <c r="SLA1038" s="197"/>
      <c r="SLB1038" s="197"/>
      <c r="SLC1038" s="197"/>
      <c r="SLD1038" s="197"/>
      <c r="SLE1038" s="197"/>
      <c r="SLF1038" s="197"/>
      <c r="SLG1038" s="197"/>
      <c r="SLH1038" s="197"/>
      <c r="SLI1038" s="197"/>
      <c r="SLJ1038" s="197"/>
      <c r="SLK1038" s="197"/>
      <c r="SLL1038" s="197"/>
      <c r="SLM1038" s="197"/>
      <c r="SLN1038" s="197"/>
      <c r="SLO1038" s="197"/>
      <c r="SLP1038" s="197"/>
      <c r="SLQ1038" s="197"/>
      <c r="SLR1038" s="197"/>
      <c r="SLS1038" s="197"/>
      <c r="SLT1038" s="197"/>
      <c r="SLU1038" s="197"/>
      <c r="SLV1038" s="197"/>
      <c r="SLW1038" s="197"/>
      <c r="SLX1038" s="197"/>
      <c r="SLY1038" s="197"/>
      <c r="SLZ1038" s="197"/>
      <c r="SMA1038" s="197"/>
      <c r="SMB1038" s="197"/>
      <c r="SMC1038" s="197"/>
      <c r="SMD1038" s="197"/>
      <c r="SME1038" s="197"/>
      <c r="SMF1038" s="197"/>
      <c r="SMG1038" s="197"/>
      <c r="SMH1038" s="197"/>
      <c r="SMI1038" s="197"/>
      <c r="SMJ1038" s="197"/>
      <c r="SMK1038" s="197"/>
      <c r="SML1038" s="197"/>
      <c r="SMM1038" s="197"/>
      <c r="SMN1038" s="197"/>
      <c r="SMO1038" s="197"/>
      <c r="SMP1038" s="197"/>
      <c r="SMQ1038" s="197"/>
      <c r="SMR1038" s="197"/>
      <c r="SMS1038" s="197"/>
      <c r="SMT1038" s="197"/>
      <c r="SMU1038" s="197"/>
      <c r="SMV1038" s="197"/>
      <c r="SMW1038" s="197"/>
      <c r="SMX1038" s="197"/>
      <c r="SMY1038" s="197"/>
      <c r="SMZ1038" s="197"/>
      <c r="SNA1038" s="197"/>
      <c r="SNB1038" s="197"/>
      <c r="SNC1038" s="197"/>
      <c r="SND1038" s="197"/>
      <c r="SNE1038" s="197"/>
      <c r="SNF1038" s="197"/>
      <c r="SNG1038" s="197"/>
      <c r="SNH1038" s="197"/>
      <c r="SNI1038" s="197"/>
      <c r="SNJ1038" s="197"/>
      <c r="SNK1038" s="197"/>
      <c r="SNL1038" s="197"/>
      <c r="SNM1038" s="197"/>
      <c r="SNN1038" s="197"/>
      <c r="SNO1038" s="197"/>
      <c r="SNP1038" s="197"/>
      <c r="SNQ1038" s="197"/>
      <c r="SNR1038" s="197"/>
      <c r="SNS1038" s="197"/>
      <c r="SNT1038" s="197"/>
      <c r="SNU1038" s="197"/>
      <c r="SNV1038" s="197"/>
      <c r="SNW1038" s="197"/>
      <c r="SNX1038" s="197"/>
      <c r="SNY1038" s="197"/>
      <c r="SNZ1038" s="197"/>
      <c r="SOA1038" s="197"/>
      <c r="SOB1038" s="197"/>
      <c r="SOC1038" s="197"/>
      <c r="SOD1038" s="197"/>
      <c r="SOE1038" s="197"/>
      <c r="SOF1038" s="197"/>
      <c r="SOG1038" s="197"/>
      <c r="SOH1038" s="197"/>
      <c r="SOI1038" s="197"/>
      <c r="SOJ1038" s="197"/>
      <c r="SOK1038" s="197"/>
      <c r="SOL1038" s="197"/>
      <c r="SOM1038" s="197"/>
      <c r="SON1038" s="197"/>
      <c r="SOO1038" s="197"/>
      <c r="SOP1038" s="197"/>
      <c r="SOQ1038" s="197"/>
      <c r="SOR1038" s="197"/>
      <c r="SOS1038" s="197"/>
      <c r="SOT1038" s="197"/>
      <c r="SOU1038" s="197"/>
      <c r="SOV1038" s="197"/>
      <c r="SOW1038" s="197"/>
      <c r="SOX1038" s="197"/>
      <c r="SOY1038" s="197"/>
      <c r="SOZ1038" s="197"/>
      <c r="SPA1038" s="197"/>
      <c r="SPB1038" s="197"/>
      <c r="SPC1038" s="197"/>
      <c r="SPD1038" s="197"/>
      <c r="SPE1038" s="197"/>
      <c r="SPF1038" s="197"/>
      <c r="SPG1038" s="197"/>
      <c r="SPH1038" s="197"/>
      <c r="SPI1038" s="197"/>
      <c r="SPJ1038" s="197"/>
      <c r="SPK1038" s="197"/>
      <c r="SPL1038" s="197"/>
      <c r="SPM1038" s="197"/>
      <c r="SPN1038" s="197"/>
      <c r="SPO1038" s="197"/>
      <c r="SPP1038" s="197"/>
      <c r="SPQ1038" s="197"/>
      <c r="SPR1038" s="197"/>
      <c r="SPS1038" s="197"/>
      <c r="SPT1038" s="197"/>
      <c r="SPU1038" s="197"/>
      <c r="SPV1038" s="197"/>
      <c r="SPW1038" s="197"/>
      <c r="SPX1038" s="197"/>
      <c r="SPY1038" s="197"/>
      <c r="SPZ1038" s="197"/>
      <c r="SQA1038" s="197"/>
      <c r="SQB1038" s="197"/>
      <c r="SQC1038" s="197"/>
      <c r="SQD1038" s="197"/>
      <c r="SQE1038" s="197"/>
      <c r="SQF1038" s="197"/>
      <c r="SQG1038" s="197"/>
      <c r="SQH1038" s="197"/>
      <c r="SQI1038" s="197"/>
      <c r="SQJ1038" s="197"/>
      <c r="SQK1038" s="197"/>
      <c r="SQL1038" s="197"/>
      <c r="SQM1038" s="197"/>
      <c r="SQN1038" s="197"/>
      <c r="SQO1038" s="197"/>
      <c r="SQP1038" s="197"/>
      <c r="SQQ1038" s="197"/>
      <c r="SQR1038" s="197"/>
      <c r="SQS1038" s="197"/>
      <c r="SQT1038" s="197"/>
      <c r="SQU1038" s="197"/>
      <c r="SQV1038" s="197"/>
      <c r="SQW1038" s="197"/>
      <c r="SQX1038" s="197"/>
      <c r="SQY1038" s="197"/>
      <c r="SQZ1038" s="197"/>
      <c r="SRA1038" s="197"/>
      <c r="SRB1038" s="197"/>
      <c r="SRC1038" s="197"/>
      <c r="SRD1038" s="197"/>
      <c r="SRE1038" s="197"/>
      <c r="SRF1038" s="197"/>
      <c r="SRG1038" s="197"/>
      <c r="SRH1038" s="197"/>
      <c r="SRI1038" s="197"/>
      <c r="SRJ1038" s="197"/>
      <c r="SRK1038" s="197"/>
      <c r="SRL1038" s="197"/>
      <c r="SRM1038" s="197"/>
      <c r="SRN1038" s="197"/>
      <c r="SRO1038" s="197"/>
      <c r="SRP1038" s="197"/>
      <c r="SRQ1038" s="197"/>
      <c r="SRR1038" s="197"/>
      <c r="SRS1038" s="197"/>
      <c r="SRT1038" s="197"/>
      <c r="SRU1038" s="197"/>
      <c r="SRV1038" s="197"/>
      <c r="SRW1038" s="197"/>
      <c r="SRX1038" s="197"/>
      <c r="SRY1038" s="197"/>
      <c r="SRZ1038" s="197"/>
      <c r="SSA1038" s="197"/>
      <c r="SSB1038" s="197"/>
      <c r="SSC1038" s="197"/>
      <c r="SSD1038" s="197"/>
      <c r="SSE1038" s="197"/>
      <c r="SSF1038" s="197"/>
      <c r="SSG1038" s="197"/>
      <c r="SSH1038" s="197"/>
      <c r="SSI1038" s="197"/>
      <c r="SSJ1038" s="197"/>
      <c r="SSK1038" s="197"/>
      <c r="SSL1038" s="197"/>
      <c r="SSM1038" s="197"/>
      <c r="SSN1038" s="197"/>
      <c r="SSO1038" s="197"/>
      <c r="SSP1038" s="197"/>
      <c r="SSQ1038" s="197"/>
      <c r="SSR1038" s="197"/>
      <c r="SSS1038" s="197"/>
      <c r="SST1038" s="197"/>
      <c r="SSU1038" s="197"/>
      <c r="SSV1038" s="197"/>
      <c r="SSW1038" s="197"/>
      <c r="SSX1038" s="197"/>
      <c r="SSY1038" s="197"/>
      <c r="SSZ1038" s="197"/>
      <c r="STA1038" s="197"/>
      <c r="STB1038" s="197"/>
      <c r="STC1038" s="197"/>
      <c r="STD1038" s="197"/>
      <c r="STE1038" s="197"/>
      <c r="STF1038" s="197"/>
      <c r="STG1038" s="197"/>
      <c r="STH1038" s="197"/>
      <c r="STI1038" s="197"/>
      <c r="STJ1038" s="197"/>
      <c r="STK1038" s="197"/>
      <c r="STL1038" s="197"/>
      <c r="STM1038" s="197"/>
      <c r="STN1038" s="197"/>
      <c r="STO1038" s="197"/>
      <c r="STP1038" s="197"/>
      <c r="STQ1038" s="197"/>
      <c r="STR1038" s="197"/>
      <c r="STS1038" s="197"/>
      <c r="STT1038" s="197"/>
      <c r="STU1038" s="197"/>
      <c r="STV1038" s="197"/>
      <c r="STW1038" s="197"/>
      <c r="STX1038" s="197"/>
      <c r="STY1038" s="197"/>
      <c r="STZ1038" s="197"/>
      <c r="SUA1038" s="197"/>
      <c r="SUB1038" s="197"/>
      <c r="SUC1038" s="197"/>
      <c r="SUD1038" s="197"/>
      <c r="SUE1038" s="197"/>
      <c r="SUF1038" s="197"/>
      <c r="SUG1038" s="197"/>
      <c r="SUH1038" s="197"/>
      <c r="SUI1038" s="197"/>
      <c r="SUJ1038" s="197"/>
      <c r="SUK1038" s="197"/>
      <c r="SUL1038" s="197"/>
      <c r="SUM1038" s="197"/>
      <c r="SUN1038" s="197"/>
      <c r="SUO1038" s="197"/>
      <c r="SUP1038" s="197"/>
      <c r="SUQ1038" s="197"/>
      <c r="SUR1038" s="197"/>
      <c r="SUS1038" s="197"/>
      <c r="SUT1038" s="197"/>
      <c r="SUU1038" s="197"/>
      <c r="SUV1038" s="197"/>
      <c r="SUW1038" s="197"/>
      <c r="SUX1038" s="197"/>
      <c r="SUY1038" s="197"/>
      <c r="SUZ1038" s="197"/>
      <c r="SVA1038" s="197"/>
      <c r="SVB1038" s="197"/>
      <c r="SVC1038" s="197"/>
      <c r="SVD1038" s="197"/>
      <c r="SVE1038" s="197"/>
      <c r="SVF1038" s="197"/>
      <c r="SVG1038" s="197"/>
      <c r="SVH1038" s="197"/>
      <c r="SVI1038" s="197"/>
      <c r="SVJ1038" s="197"/>
      <c r="SVK1038" s="197"/>
      <c r="SVL1038" s="197"/>
      <c r="SVM1038" s="197"/>
      <c r="SVN1038" s="197"/>
      <c r="SVO1038" s="197"/>
      <c r="SVP1038" s="197"/>
      <c r="SVQ1038" s="197"/>
      <c r="SVR1038" s="197"/>
      <c r="SVS1038" s="197"/>
      <c r="SVT1038" s="197"/>
      <c r="SVU1038" s="197"/>
      <c r="SVV1038" s="197"/>
      <c r="SVW1038" s="197"/>
      <c r="SVX1038" s="197"/>
      <c r="SVY1038" s="197"/>
      <c r="SVZ1038" s="197"/>
      <c r="SWA1038" s="197"/>
      <c r="SWB1038" s="197"/>
      <c r="SWC1038" s="197"/>
      <c r="SWD1038" s="197"/>
      <c r="SWE1038" s="197"/>
      <c r="SWF1038" s="197"/>
      <c r="SWG1038" s="197"/>
      <c r="SWH1038" s="197"/>
      <c r="SWI1038" s="197"/>
      <c r="SWJ1038" s="197"/>
      <c r="SWK1038" s="197"/>
      <c r="SWL1038" s="197"/>
      <c r="SWM1038" s="197"/>
      <c r="SWN1038" s="197"/>
      <c r="SWO1038" s="197"/>
      <c r="SWP1038" s="197"/>
      <c r="SWQ1038" s="197"/>
      <c r="SWR1038" s="197"/>
      <c r="SWS1038" s="197"/>
      <c r="SWT1038" s="197"/>
      <c r="SWU1038" s="197"/>
      <c r="SWV1038" s="197"/>
      <c r="SWW1038" s="197"/>
      <c r="SWX1038" s="197"/>
      <c r="SWY1038" s="197"/>
      <c r="SWZ1038" s="197"/>
      <c r="SXA1038" s="197"/>
      <c r="SXB1038" s="197"/>
      <c r="SXC1038" s="197"/>
      <c r="SXD1038" s="197"/>
      <c r="SXE1038" s="197"/>
      <c r="SXF1038" s="197"/>
      <c r="SXG1038" s="197"/>
      <c r="SXH1038" s="197"/>
      <c r="SXI1038" s="197"/>
      <c r="SXJ1038" s="197"/>
      <c r="SXK1038" s="197"/>
      <c r="SXL1038" s="197"/>
      <c r="SXM1038" s="197"/>
      <c r="SXN1038" s="197"/>
      <c r="SXO1038" s="197"/>
      <c r="SXP1038" s="197"/>
      <c r="SXQ1038" s="197"/>
      <c r="SXR1038" s="197"/>
      <c r="SXS1038" s="197"/>
      <c r="SXT1038" s="197"/>
      <c r="SXU1038" s="197"/>
      <c r="SXV1038" s="197"/>
      <c r="SXW1038" s="197"/>
      <c r="SXX1038" s="197"/>
      <c r="SXY1038" s="197"/>
      <c r="SXZ1038" s="197"/>
      <c r="SYA1038" s="197"/>
      <c r="SYB1038" s="197"/>
      <c r="SYC1038" s="197"/>
      <c r="SYD1038" s="197"/>
      <c r="SYE1038" s="197"/>
      <c r="SYF1038" s="197"/>
      <c r="SYG1038" s="197"/>
      <c r="SYH1038" s="197"/>
      <c r="SYI1038" s="197"/>
      <c r="SYJ1038" s="197"/>
      <c r="SYK1038" s="197"/>
      <c r="SYL1038" s="197"/>
      <c r="SYM1038" s="197"/>
      <c r="SYN1038" s="197"/>
      <c r="SYO1038" s="197"/>
      <c r="SYP1038" s="197"/>
      <c r="SYQ1038" s="197"/>
      <c r="SYR1038" s="197"/>
      <c r="SYS1038" s="197"/>
      <c r="SYT1038" s="197"/>
      <c r="SYU1038" s="197"/>
      <c r="SYV1038" s="197"/>
      <c r="SYW1038" s="197"/>
      <c r="SYX1038" s="197"/>
      <c r="SYY1038" s="197"/>
      <c r="SYZ1038" s="197"/>
      <c r="SZA1038" s="197"/>
      <c r="SZB1038" s="197"/>
      <c r="SZC1038" s="197"/>
      <c r="SZD1038" s="197"/>
      <c r="SZE1038" s="197"/>
      <c r="SZF1038" s="197"/>
      <c r="SZG1038" s="197"/>
      <c r="SZH1038" s="197"/>
      <c r="SZI1038" s="197"/>
      <c r="SZJ1038" s="197"/>
      <c r="SZK1038" s="197"/>
      <c r="SZL1038" s="197"/>
      <c r="SZM1038" s="197"/>
      <c r="SZN1038" s="197"/>
      <c r="SZO1038" s="197"/>
      <c r="SZP1038" s="197"/>
      <c r="SZQ1038" s="197"/>
      <c r="SZR1038" s="197"/>
      <c r="SZS1038" s="197"/>
      <c r="SZT1038" s="197"/>
      <c r="SZU1038" s="197"/>
      <c r="SZV1038" s="197"/>
      <c r="SZW1038" s="197"/>
      <c r="SZX1038" s="197"/>
      <c r="SZY1038" s="197"/>
      <c r="SZZ1038" s="197"/>
      <c r="TAA1038" s="197"/>
      <c r="TAB1038" s="197"/>
      <c r="TAC1038" s="197"/>
      <c r="TAD1038" s="197"/>
      <c r="TAE1038" s="197"/>
      <c r="TAF1038" s="197"/>
      <c r="TAG1038" s="197"/>
      <c r="TAH1038" s="197"/>
      <c r="TAI1038" s="197"/>
      <c r="TAJ1038" s="197"/>
      <c r="TAK1038" s="197"/>
      <c r="TAL1038" s="197"/>
      <c r="TAM1038" s="197"/>
      <c r="TAN1038" s="197"/>
      <c r="TAO1038" s="197"/>
      <c r="TAP1038" s="197"/>
      <c r="TAQ1038" s="197"/>
      <c r="TAR1038" s="197"/>
      <c r="TAS1038" s="197"/>
      <c r="TAT1038" s="197"/>
      <c r="TAU1038" s="197"/>
      <c r="TAV1038" s="197"/>
      <c r="TAW1038" s="197"/>
      <c r="TAX1038" s="197"/>
      <c r="TAY1038" s="197"/>
      <c r="TAZ1038" s="197"/>
      <c r="TBA1038" s="197"/>
      <c r="TBB1038" s="197"/>
      <c r="TBC1038" s="197"/>
      <c r="TBD1038" s="197"/>
      <c r="TBE1038" s="197"/>
      <c r="TBF1038" s="197"/>
      <c r="TBG1038" s="197"/>
      <c r="TBH1038" s="197"/>
      <c r="TBI1038" s="197"/>
      <c r="TBJ1038" s="197"/>
      <c r="TBK1038" s="197"/>
      <c r="TBL1038" s="197"/>
      <c r="TBM1038" s="197"/>
      <c r="TBN1038" s="197"/>
      <c r="TBO1038" s="197"/>
      <c r="TBP1038" s="197"/>
      <c r="TBQ1038" s="197"/>
      <c r="TBR1038" s="197"/>
      <c r="TBS1038" s="197"/>
      <c r="TBT1038" s="197"/>
      <c r="TBU1038" s="197"/>
      <c r="TBV1038" s="197"/>
      <c r="TBW1038" s="197"/>
      <c r="TBX1038" s="197"/>
      <c r="TBY1038" s="197"/>
      <c r="TBZ1038" s="197"/>
      <c r="TCA1038" s="197"/>
      <c r="TCB1038" s="197"/>
      <c r="TCC1038" s="197"/>
      <c r="TCD1038" s="197"/>
      <c r="TCE1038" s="197"/>
      <c r="TCF1038" s="197"/>
      <c r="TCG1038" s="197"/>
      <c r="TCH1038" s="197"/>
      <c r="TCI1038" s="197"/>
      <c r="TCJ1038" s="197"/>
      <c r="TCK1038" s="197"/>
      <c r="TCL1038" s="197"/>
      <c r="TCM1038" s="197"/>
      <c r="TCN1038" s="197"/>
      <c r="TCO1038" s="197"/>
      <c r="TCP1038" s="197"/>
      <c r="TCQ1038" s="197"/>
      <c r="TCR1038" s="197"/>
      <c r="TCS1038" s="197"/>
      <c r="TCT1038" s="197"/>
      <c r="TCU1038" s="197"/>
      <c r="TCV1038" s="197"/>
      <c r="TCW1038" s="197"/>
      <c r="TCX1038" s="197"/>
      <c r="TCY1038" s="197"/>
      <c r="TCZ1038" s="197"/>
      <c r="TDA1038" s="197"/>
      <c r="TDB1038" s="197"/>
      <c r="TDC1038" s="197"/>
      <c r="TDD1038" s="197"/>
      <c r="TDE1038" s="197"/>
      <c r="TDF1038" s="197"/>
      <c r="TDG1038" s="197"/>
      <c r="TDH1038" s="197"/>
      <c r="TDI1038" s="197"/>
      <c r="TDJ1038" s="197"/>
      <c r="TDK1038" s="197"/>
      <c r="TDL1038" s="197"/>
      <c r="TDM1038" s="197"/>
      <c r="TDN1038" s="197"/>
      <c r="TDO1038" s="197"/>
      <c r="TDP1038" s="197"/>
      <c r="TDQ1038" s="197"/>
      <c r="TDR1038" s="197"/>
      <c r="TDS1038" s="197"/>
      <c r="TDT1038" s="197"/>
      <c r="TDU1038" s="197"/>
      <c r="TDV1038" s="197"/>
      <c r="TDW1038" s="197"/>
      <c r="TDX1038" s="197"/>
      <c r="TDY1038" s="197"/>
      <c r="TDZ1038" s="197"/>
      <c r="TEA1038" s="197"/>
      <c r="TEB1038" s="197"/>
      <c r="TEC1038" s="197"/>
      <c r="TED1038" s="197"/>
      <c r="TEE1038" s="197"/>
      <c r="TEF1038" s="197"/>
      <c r="TEG1038" s="197"/>
      <c r="TEH1038" s="197"/>
      <c r="TEI1038" s="197"/>
      <c r="TEJ1038" s="197"/>
      <c r="TEK1038" s="197"/>
      <c r="TEL1038" s="197"/>
      <c r="TEM1038" s="197"/>
      <c r="TEN1038" s="197"/>
      <c r="TEO1038" s="197"/>
      <c r="TEP1038" s="197"/>
      <c r="TEQ1038" s="197"/>
      <c r="TER1038" s="197"/>
      <c r="TES1038" s="197"/>
      <c r="TET1038" s="197"/>
      <c r="TEU1038" s="197"/>
      <c r="TEV1038" s="197"/>
      <c r="TEW1038" s="197"/>
      <c r="TEX1038" s="197"/>
      <c r="TEY1038" s="197"/>
      <c r="TEZ1038" s="197"/>
      <c r="TFA1038" s="197"/>
      <c r="TFB1038" s="197"/>
      <c r="TFC1038" s="197"/>
      <c r="TFD1038" s="197"/>
      <c r="TFE1038" s="197"/>
      <c r="TFF1038" s="197"/>
      <c r="TFG1038" s="197"/>
      <c r="TFH1038" s="197"/>
      <c r="TFI1038" s="197"/>
      <c r="TFJ1038" s="197"/>
      <c r="TFK1038" s="197"/>
      <c r="TFL1038" s="197"/>
      <c r="TFM1038" s="197"/>
      <c r="TFN1038" s="197"/>
      <c r="TFO1038" s="197"/>
      <c r="TFP1038" s="197"/>
      <c r="TFQ1038" s="197"/>
      <c r="TFR1038" s="197"/>
      <c r="TFS1038" s="197"/>
      <c r="TFT1038" s="197"/>
      <c r="TFU1038" s="197"/>
      <c r="TFV1038" s="197"/>
      <c r="TFW1038" s="197"/>
      <c r="TFX1038" s="197"/>
      <c r="TFY1038" s="197"/>
      <c r="TFZ1038" s="197"/>
      <c r="TGA1038" s="197"/>
      <c r="TGB1038" s="197"/>
      <c r="TGC1038" s="197"/>
      <c r="TGD1038" s="197"/>
      <c r="TGE1038" s="197"/>
      <c r="TGF1038" s="197"/>
      <c r="TGG1038" s="197"/>
      <c r="TGH1038" s="197"/>
      <c r="TGI1038" s="197"/>
      <c r="TGJ1038" s="197"/>
      <c r="TGK1038" s="197"/>
      <c r="TGL1038" s="197"/>
      <c r="TGM1038" s="197"/>
      <c r="TGN1038" s="197"/>
      <c r="TGO1038" s="197"/>
      <c r="TGP1038" s="197"/>
      <c r="TGQ1038" s="197"/>
      <c r="TGR1038" s="197"/>
      <c r="TGS1038" s="197"/>
      <c r="TGT1038" s="197"/>
      <c r="TGU1038" s="197"/>
      <c r="TGV1038" s="197"/>
      <c r="TGW1038" s="197"/>
      <c r="TGX1038" s="197"/>
      <c r="TGY1038" s="197"/>
      <c r="TGZ1038" s="197"/>
      <c r="THA1038" s="197"/>
      <c r="THB1038" s="197"/>
      <c r="THC1038" s="197"/>
      <c r="THD1038" s="197"/>
      <c r="THE1038" s="197"/>
      <c r="THF1038" s="197"/>
      <c r="THG1038" s="197"/>
      <c r="THH1038" s="197"/>
      <c r="THI1038" s="197"/>
      <c r="THJ1038" s="197"/>
      <c r="THK1038" s="197"/>
      <c r="THL1038" s="197"/>
      <c r="THM1038" s="197"/>
      <c r="THN1038" s="197"/>
      <c r="THO1038" s="197"/>
      <c r="THP1038" s="197"/>
      <c r="THQ1038" s="197"/>
      <c r="THR1038" s="197"/>
      <c r="THS1038" s="197"/>
      <c r="THT1038" s="197"/>
      <c r="THU1038" s="197"/>
      <c r="THV1038" s="197"/>
      <c r="THW1038" s="197"/>
      <c r="THX1038" s="197"/>
      <c r="THY1038" s="197"/>
      <c r="THZ1038" s="197"/>
      <c r="TIA1038" s="197"/>
      <c r="TIB1038" s="197"/>
      <c r="TIC1038" s="197"/>
      <c r="TID1038" s="197"/>
      <c r="TIE1038" s="197"/>
      <c r="TIF1038" s="197"/>
      <c r="TIG1038" s="197"/>
      <c r="TIH1038" s="197"/>
      <c r="TII1038" s="197"/>
      <c r="TIJ1038" s="197"/>
      <c r="TIK1038" s="197"/>
      <c r="TIL1038" s="197"/>
      <c r="TIM1038" s="197"/>
      <c r="TIN1038" s="197"/>
      <c r="TIO1038" s="197"/>
      <c r="TIP1038" s="197"/>
      <c r="TIQ1038" s="197"/>
      <c r="TIR1038" s="197"/>
      <c r="TIS1038" s="197"/>
      <c r="TIT1038" s="197"/>
      <c r="TIU1038" s="197"/>
      <c r="TIV1038" s="197"/>
      <c r="TIW1038" s="197"/>
      <c r="TIX1038" s="197"/>
      <c r="TIY1038" s="197"/>
      <c r="TIZ1038" s="197"/>
      <c r="TJA1038" s="197"/>
      <c r="TJB1038" s="197"/>
      <c r="TJC1038" s="197"/>
      <c r="TJD1038" s="197"/>
      <c r="TJE1038" s="197"/>
      <c r="TJF1038" s="197"/>
      <c r="TJG1038" s="197"/>
      <c r="TJH1038" s="197"/>
      <c r="TJI1038" s="197"/>
      <c r="TJJ1038" s="197"/>
      <c r="TJK1038" s="197"/>
      <c r="TJL1038" s="197"/>
      <c r="TJM1038" s="197"/>
      <c r="TJN1038" s="197"/>
      <c r="TJO1038" s="197"/>
      <c r="TJP1038" s="197"/>
      <c r="TJQ1038" s="197"/>
      <c r="TJR1038" s="197"/>
      <c r="TJS1038" s="197"/>
      <c r="TJT1038" s="197"/>
      <c r="TJU1038" s="197"/>
      <c r="TJV1038" s="197"/>
      <c r="TJW1038" s="197"/>
      <c r="TJX1038" s="197"/>
      <c r="TJY1038" s="197"/>
      <c r="TJZ1038" s="197"/>
      <c r="TKA1038" s="197"/>
      <c r="TKB1038" s="197"/>
      <c r="TKC1038" s="197"/>
      <c r="TKD1038" s="197"/>
      <c r="TKE1038" s="197"/>
      <c r="TKF1038" s="197"/>
      <c r="TKG1038" s="197"/>
      <c r="TKH1038" s="197"/>
      <c r="TKI1038" s="197"/>
      <c r="TKJ1038" s="197"/>
      <c r="TKK1038" s="197"/>
      <c r="TKL1038" s="197"/>
      <c r="TKM1038" s="197"/>
      <c r="TKN1038" s="197"/>
      <c r="TKO1038" s="197"/>
      <c r="TKP1038" s="197"/>
      <c r="TKQ1038" s="197"/>
      <c r="TKR1038" s="197"/>
      <c r="TKS1038" s="197"/>
      <c r="TKT1038" s="197"/>
      <c r="TKU1038" s="197"/>
      <c r="TKV1038" s="197"/>
      <c r="TKW1038" s="197"/>
      <c r="TKX1038" s="197"/>
      <c r="TKY1038" s="197"/>
      <c r="TKZ1038" s="197"/>
      <c r="TLA1038" s="197"/>
      <c r="TLB1038" s="197"/>
      <c r="TLC1038" s="197"/>
      <c r="TLD1038" s="197"/>
      <c r="TLE1038" s="197"/>
      <c r="TLF1038" s="197"/>
      <c r="TLG1038" s="197"/>
      <c r="TLH1038" s="197"/>
      <c r="TLI1038" s="197"/>
      <c r="TLJ1038" s="197"/>
      <c r="TLK1038" s="197"/>
      <c r="TLL1038" s="197"/>
      <c r="TLM1038" s="197"/>
      <c r="TLN1038" s="197"/>
      <c r="TLO1038" s="197"/>
      <c r="TLP1038" s="197"/>
      <c r="TLQ1038" s="197"/>
      <c r="TLR1038" s="197"/>
      <c r="TLS1038" s="197"/>
      <c r="TLT1038" s="197"/>
      <c r="TLU1038" s="197"/>
      <c r="TLV1038" s="197"/>
      <c r="TLW1038" s="197"/>
      <c r="TLX1038" s="197"/>
      <c r="TLY1038" s="197"/>
      <c r="TLZ1038" s="197"/>
      <c r="TMA1038" s="197"/>
      <c r="TMB1038" s="197"/>
      <c r="TMC1038" s="197"/>
      <c r="TMD1038" s="197"/>
      <c r="TME1038" s="197"/>
      <c r="TMF1038" s="197"/>
      <c r="TMG1038" s="197"/>
      <c r="TMH1038" s="197"/>
      <c r="TMI1038" s="197"/>
      <c r="TMJ1038" s="197"/>
      <c r="TMK1038" s="197"/>
      <c r="TML1038" s="197"/>
      <c r="TMM1038" s="197"/>
      <c r="TMN1038" s="197"/>
      <c r="TMO1038" s="197"/>
      <c r="TMP1038" s="197"/>
      <c r="TMQ1038" s="197"/>
      <c r="TMR1038" s="197"/>
      <c r="TMS1038" s="197"/>
      <c r="TMT1038" s="197"/>
      <c r="TMU1038" s="197"/>
      <c r="TMV1038" s="197"/>
      <c r="TMW1038" s="197"/>
      <c r="TMX1038" s="197"/>
      <c r="TMY1038" s="197"/>
      <c r="TMZ1038" s="197"/>
      <c r="TNA1038" s="197"/>
      <c r="TNB1038" s="197"/>
      <c r="TNC1038" s="197"/>
      <c r="TND1038" s="197"/>
      <c r="TNE1038" s="197"/>
      <c r="TNF1038" s="197"/>
      <c r="TNG1038" s="197"/>
      <c r="TNH1038" s="197"/>
      <c r="TNI1038" s="197"/>
      <c r="TNJ1038" s="197"/>
      <c r="TNK1038" s="197"/>
      <c r="TNL1038" s="197"/>
      <c r="TNM1038" s="197"/>
      <c r="TNN1038" s="197"/>
      <c r="TNO1038" s="197"/>
      <c r="TNP1038" s="197"/>
      <c r="TNQ1038" s="197"/>
      <c r="TNR1038" s="197"/>
      <c r="TNS1038" s="197"/>
      <c r="TNT1038" s="197"/>
      <c r="TNU1038" s="197"/>
      <c r="TNV1038" s="197"/>
      <c r="TNW1038" s="197"/>
      <c r="TNX1038" s="197"/>
      <c r="TNY1038" s="197"/>
      <c r="TNZ1038" s="197"/>
      <c r="TOA1038" s="197"/>
      <c r="TOB1038" s="197"/>
      <c r="TOC1038" s="197"/>
      <c r="TOD1038" s="197"/>
      <c r="TOE1038" s="197"/>
      <c r="TOF1038" s="197"/>
      <c r="TOG1038" s="197"/>
      <c r="TOH1038" s="197"/>
      <c r="TOI1038" s="197"/>
      <c r="TOJ1038" s="197"/>
      <c r="TOK1038" s="197"/>
      <c r="TOL1038" s="197"/>
      <c r="TOM1038" s="197"/>
      <c r="TON1038" s="197"/>
      <c r="TOO1038" s="197"/>
      <c r="TOP1038" s="197"/>
      <c r="TOQ1038" s="197"/>
      <c r="TOR1038" s="197"/>
      <c r="TOS1038" s="197"/>
      <c r="TOT1038" s="197"/>
      <c r="TOU1038" s="197"/>
      <c r="TOV1038" s="197"/>
      <c r="TOW1038" s="197"/>
      <c r="TOX1038" s="197"/>
      <c r="TOY1038" s="197"/>
      <c r="TOZ1038" s="197"/>
      <c r="TPA1038" s="197"/>
      <c r="TPB1038" s="197"/>
      <c r="TPC1038" s="197"/>
      <c r="TPD1038" s="197"/>
      <c r="TPE1038" s="197"/>
      <c r="TPF1038" s="197"/>
      <c r="TPG1038" s="197"/>
      <c r="TPH1038" s="197"/>
      <c r="TPI1038" s="197"/>
      <c r="TPJ1038" s="197"/>
      <c r="TPK1038" s="197"/>
      <c r="TPL1038" s="197"/>
      <c r="TPM1038" s="197"/>
      <c r="TPN1038" s="197"/>
      <c r="TPO1038" s="197"/>
      <c r="TPP1038" s="197"/>
      <c r="TPQ1038" s="197"/>
      <c r="TPR1038" s="197"/>
      <c r="TPS1038" s="197"/>
      <c r="TPT1038" s="197"/>
      <c r="TPU1038" s="197"/>
      <c r="TPV1038" s="197"/>
      <c r="TPW1038" s="197"/>
      <c r="TPX1038" s="197"/>
      <c r="TPY1038" s="197"/>
      <c r="TPZ1038" s="197"/>
      <c r="TQA1038" s="197"/>
      <c r="TQB1038" s="197"/>
      <c r="TQC1038" s="197"/>
      <c r="TQD1038" s="197"/>
      <c r="TQE1038" s="197"/>
      <c r="TQF1038" s="197"/>
      <c r="TQG1038" s="197"/>
      <c r="TQH1038" s="197"/>
      <c r="TQI1038" s="197"/>
      <c r="TQJ1038" s="197"/>
      <c r="TQK1038" s="197"/>
      <c r="TQL1038" s="197"/>
      <c r="TQM1038" s="197"/>
      <c r="TQN1038" s="197"/>
      <c r="TQO1038" s="197"/>
      <c r="TQP1038" s="197"/>
      <c r="TQQ1038" s="197"/>
      <c r="TQR1038" s="197"/>
      <c r="TQS1038" s="197"/>
      <c r="TQT1038" s="197"/>
      <c r="TQU1038" s="197"/>
      <c r="TQV1038" s="197"/>
      <c r="TQW1038" s="197"/>
      <c r="TQX1038" s="197"/>
      <c r="TQY1038" s="197"/>
      <c r="TQZ1038" s="197"/>
      <c r="TRA1038" s="197"/>
      <c r="TRB1038" s="197"/>
      <c r="TRC1038" s="197"/>
      <c r="TRD1038" s="197"/>
      <c r="TRE1038" s="197"/>
      <c r="TRF1038" s="197"/>
      <c r="TRG1038" s="197"/>
      <c r="TRH1038" s="197"/>
      <c r="TRI1038" s="197"/>
      <c r="TRJ1038" s="197"/>
      <c r="TRK1038" s="197"/>
      <c r="TRL1038" s="197"/>
      <c r="TRM1038" s="197"/>
      <c r="TRN1038" s="197"/>
      <c r="TRO1038" s="197"/>
      <c r="TRP1038" s="197"/>
      <c r="TRQ1038" s="197"/>
      <c r="TRR1038" s="197"/>
      <c r="TRS1038" s="197"/>
      <c r="TRT1038" s="197"/>
      <c r="TRU1038" s="197"/>
      <c r="TRV1038" s="197"/>
      <c r="TRW1038" s="197"/>
      <c r="TRX1038" s="197"/>
      <c r="TRY1038" s="197"/>
      <c r="TRZ1038" s="197"/>
      <c r="TSA1038" s="197"/>
      <c r="TSB1038" s="197"/>
      <c r="TSC1038" s="197"/>
      <c r="TSD1038" s="197"/>
      <c r="TSE1038" s="197"/>
      <c r="TSF1038" s="197"/>
      <c r="TSG1038" s="197"/>
      <c r="TSH1038" s="197"/>
      <c r="TSI1038" s="197"/>
      <c r="TSJ1038" s="197"/>
      <c r="TSK1038" s="197"/>
      <c r="TSL1038" s="197"/>
      <c r="TSM1038" s="197"/>
      <c r="TSN1038" s="197"/>
      <c r="TSO1038" s="197"/>
      <c r="TSP1038" s="197"/>
      <c r="TSQ1038" s="197"/>
      <c r="TSR1038" s="197"/>
      <c r="TSS1038" s="197"/>
      <c r="TST1038" s="197"/>
      <c r="TSU1038" s="197"/>
      <c r="TSV1038" s="197"/>
      <c r="TSW1038" s="197"/>
      <c r="TSX1038" s="197"/>
      <c r="TSY1038" s="197"/>
      <c r="TSZ1038" s="197"/>
      <c r="TTA1038" s="197"/>
      <c r="TTB1038" s="197"/>
      <c r="TTC1038" s="197"/>
      <c r="TTD1038" s="197"/>
      <c r="TTE1038" s="197"/>
      <c r="TTF1038" s="197"/>
      <c r="TTG1038" s="197"/>
      <c r="TTH1038" s="197"/>
      <c r="TTI1038" s="197"/>
      <c r="TTJ1038" s="197"/>
      <c r="TTK1038" s="197"/>
      <c r="TTL1038" s="197"/>
      <c r="TTM1038" s="197"/>
      <c r="TTN1038" s="197"/>
      <c r="TTO1038" s="197"/>
      <c r="TTP1038" s="197"/>
      <c r="TTQ1038" s="197"/>
      <c r="TTR1038" s="197"/>
      <c r="TTS1038" s="197"/>
      <c r="TTT1038" s="197"/>
      <c r="TTU1038" s="197"/>
      <c r="TTV1038" s="197"/>
      <c r="TTW1038" s="197"/>
      <c r="TTX1038" s="197"/>
      <c r="TTY1038" s="197"/>
      <c r="TTZ1038" s="197"/>
      <c r="TUA1038" s="197"/>
      <c r="TUB1038" s="197"/>
      <c r="TUC1038" s="197"/>
      <c r="TUD1038" s="197"/>
      <c r="TUE1038" s="197"/>
      <c r="TUF1038" s="197"/>
      <c r="TUG1038" s="197"/>
      <c r="TUH1038" s="197"/>
      <c r="TUI1038" s="197"/>
      <c r="TUJ1038" s="197"/>
      <c r="TUK1038" s="197"/>
      <c r="TUL1038" s="197"/>
      <c r="TUM1038" s="197"/>
      <c r="TUN1038" s="197"/>
      <c r="TUO1038" s="197"/>
      <c r="TUP1038" s="197"/>
      <c r="TUQ1038" s="197"/>
      <c r="TUR1038" s="197"/>
      <c r="TUS1038" s="197"/>
      <c r="TUT1038" s="197"/>
      <c r="TUU1038" s="197"/>
      <c r="TUV1038" s="197"/>
      <c r="TUW1038" s="197"/>
      <c r="TUX1038" s="197"/>
      <c r="TUY1038" s="197"/>
      <c r="TUZ1038" s="197"/>
      <c r="TVA1038" s="197"/>
      <c r="TVB1038" s="197"/>
      <c r="TVC1038" s="197"/>
      <c r="TVD1038" s="197"/>
      <c r="TVE1038" s="197"/>
      <c r="TVF1038" s="197"/>
      <c r="TVG1038" s="197"/>
      <c r="TVH1038" s="197"/>
      <c r="TVI1038" s="197"/>
      <c r="TVJ1038" s="197"/>
      <c r="TVK1038" s="197"/>
      <c r="TVL1038" s="197"/>
      <c r="TVM1038" s="197"/>
      <c r="TVN1038" s="197"/>
      <c r="TVO1038" s="197"/>
      <c r="TVP1038" s="197"/>
      <c r="TVQ1038" s="197"/>
      <c r="TVR1038" s="197"/>
      <c r="TVS1038" s="197"/>
      <c r="TVT1038" s="197"/>
      <c r="TVU1038" s="197"/>
      <c r="TVV1038" s="197"/>
      <c r="TVW1038" s="197"/>
      <c r="TVX1038" s="197"/>
      <c r="TVY1038" s="197"/>
      <c r="TVZ1038" s="197"/>
      <c r="TWA1038" s="197"/>
      <c r="TWB1038" s="197"/>
      <c r="TWC1038" s="197"/>
      <c r="TWD1038" s="197"/>
      <c r="TWE1038" s="197"/>
      <c r="TWF1038" s="197"/>
      <c r="TWG1038" s="197"/>
      <c r="TWH1038" s="197"/>
      <c r="TWI1038" s="197"/>
      <c r="TWJ1038" s="197"/>
      <c r="TWK1038" s="197"/>
      <c r="TWL1038" s="197"/>
      <c r="TWM1038" s="197"/>
      <c r="TWN1038" s="197"/>
      <c r="TWO1038" s="197"/>
      <c r="TWP1038" s="197"/>
      <c r="TWQ1038" s="197"/>
      <c r="TWR1038" s="197"/>
      <c r="TWS1038" s="197"/>
      <c r="TWT1038" s="197"/>
      <c r="TWU1038" s="197"/>
      <c r="TWV1038" s="197"/>
      <c r="TWW1038" s="197"/>
      <c r="TWX1038" s="197"/>
      <c r="TWY1038" s="197"/>
      <c r="TWZ1038" s="197"/>
      <c r="TXA1038" s="197"/>
      <c r="TXB1038" s="197"/>
      <c r="TXC1038" s="197"/>
      <c r="TXD1038" s="197"/>
      <c r="TXE1038" s="197"/>
      <c r="TXF1038" s="197"/>
      <c r="TXG1038" s="197"/>
      <c r="TXH1038" s="197"/>
      <c r="TXI1038" s="197"/>
      <c r="TXJ1038" s="197"/>
      <c r="TXK1038" s="197"/>
      <c r="TXL1038" s="197"/>
      <c r="TXM1038" s="197"/>
      <c r="TXN1038" s="197"/>
      <c r="TXO1038" s="197"/>
      <c r="TXP1038" s="197"/>
      <c r="TXQ1038" s="197"/>
      <c r="TXR1038" s="197"/>
      <c r="TXS1038" s="197"/>
      <c r="TXT1038" s="197"/>
      <c r="TXU1038" s="197"/>
      <c r="TXV1038" s="197"/>
      <c r="TXW1038" s="197"/>
      <c r="TXX1038" s="197"/>
      <c r="TXY1038" s="197"/>
      <c r="TXZ1038" s="197"/>
      <c r="TYA1038" s="197"/>
      <c r="TYB1038" s="197"/>
      <c r="TYC1038" s="197"/>
      <c r="TYD1038" s="197"/>
      <c r="TYE1038" s="197"/>
      <c r="TYF1038" s="197"/>
      <c r="TYG1038" s="197"/>
      <c r="TYH1038" s="197"/>
      <c r="TYI1038" s="197"/>
      <c r="TYJ1038" s="197"/>
      <c r="TYK1038" s="197"/>
      <c r="TYL1038" s="197"/>
      <c r="TYM1038" s="197"/>
      <c r="TYN1038" s="197"/>
      <c r="TYO1038" s="197"/>
      <c r="TYP1038" s="197"/>
      <c r="TYQ1038" s="197"/>
      <c r="TYR1038" s="197"/>
      <c r="TYS1038" s="197"/>
      <c r="TYT1038" s="197"/>
      <c r="TYU1038" s="197"/>
      <c r="TYV1038" s="197"/>
      <c r="TYW1038" s="197"/>
      <c r="TYX1038" s="197"/>
      <c r="TYY1038" s="197"/>
      <c r="TYZ1038" s="197"/>
      <c r="TZA1038" s="197"/>
      <c r="TZB1038" s="197"/>
      <c r="TZC1038" s="197"/>
      <c r="TZD1038" s="197"/>
      <c r="TZE1038" s="197"/>
      <c r="TZF1038" s="197"/>
      <c r="TZG1038" s="197"/>
      <c r="TZH1038" s="197"/>
      <c r="TZI1038" s="197"/>
      <c r="TZJ1038" s="197"/>
      <c r="TZK1038" s="197"/>
      <c r="TZL1038" s="197"/>
      <c r="TZM1038" s="197"/>
      <c r="TZN1038" s="197"/>
      <c r="TZO1038" s="197"/>
      <c r="TZP1038" s="197"/>
      <c r="TZQ1038" s="197"/>
      <c r="TZR1038" s="197"/>
      <c r="TZS1038" s="197"/>
      <c r="TZT1038" s="197"/>
      <c r="TZU1038" s="197"/>
      <c r="TZV1038" s="197"/>
      <c r="TZW1038" s="197"/>
      <c r="TZX1038" s="197"/>
      <c r="TZY1038" s="197"/>
      <c r="TZZ1038" s="197"/>
      <c r="UAA1038" s="197"/>
      <c r="UAB1038" s="197"/>
      <c r="UAC1038" s="197"/>
      <c r="UAD1038" s="197"/>
      <c r="UAE1038" s="197"/>
      <c r="UAF1038" s="197"/>
      <c r="UAG1038" s="197"/>
      <c r="UAH1038" s="197"/>
      <c r="UAI1038" s="197"/>
      <c r="UAJ1038" s="197"/>
      <c r="UAK1038" s="197"/>
      <c r="UAL1038" s="197"/>
      <c r="UAM1038" s="197"/>
      <c r="UAN1038" s="197"/>
      <c r="UAO1038" s="197"/>
      <c r="UAP1038" s="197"/>
      <c r="UAQ1038" s="197"/>
      <c r="UAR1038" s="197"/>
      <c r="UAS1038" s="197"/>
      <c r="UAT1038" s="197"/>
      <c r="UAU1038" s="197"/>
      <c r="UAV1038" s="197"/>
      <c r="UAW1038" s="197"/>
      <c r="UAX1038" s="197"/>
      <c r="UAY1038" s="197"/>
      <c r="UAZ1038" s="197"/>
      <c r="UBA1038" s="197"/>
      <c r="UBB1038" s="197"/>
      <c r="UBC1038" s="197"/>
      <c r="UBD1038" s="197"/>
      <c r="UBE1038" s="197"/>
      <c r="UBF1038" s="197"/>
      <c r="UBG1038" s="197"/>
      <c r="UBH1038" s="197"/>
      <c r="UBI1038" s="197"/>
      <c r="UBJ1038" s="197"/>
      <c r="UBK1038" s="197"/>
      <c r="UBL1038" s="197"/>
      <c r="UBM1038" s="197"/>
      <c r="UBN1038" s="197"/>
      <c r="UBO1038" s="197"/>
      <c r="UBP1038" s="197"/>
      <c r="UBQ1038" s="197"/>
      <c r="UBR1038" s="197"/>
      <c r="UBS1038" s="197"/>
      <c r="UBT1038" s="197"/>
      <c r="UBU1038" s="197"/>
      <c r="UBV1038" s="197"/>
      <c r="UBW1038" s="197"/>
      <c r="UBX1038" s="197"/>
      <c r="UBY1038" s="197"/>
      <c r="UBZ1038" s="197"/>
      <c r="UCA1038" s="197"/>
      <c r="UCB1038" s="197"/>
      <c r="UCC1038" s="197"/>
      <c r="UCD1038" s="197"/>
      <c r="UCE1038" s="197"/>
      <c r="UCF1038" s="197"/>
      <c r="UCG1038" s="197"/>
      <c r="UCH1038" s="197"/>
      <c r="UCI1038" s="197"/>
      <c r="UCJ1038" s="197"/>
      <c r="UCK1038" s="197"/>
      <c r="UCL1038" s="197"/>
      <c r="UCM1038" s="197"/>
      <c r="UCN1038" s="197"/>
      <c r="UCO1038" s="197"/>
      <c r="UCP1038" s="197"/>
      <c r="UCQ1038" s="197"/>
      <c r="UCR1038" s="197"/>
      <c r="UCS1038" s="197"/>
      <c r="UCT1038" s="197"/>
      <c r="UCU1038" s="197"/>
      <c r="UCV1038" s="197"/>
      <c r="UCW1038" s="197"/>
      <c r="UCX1038" s="197"/>
      <c r="UCY1038" s="197"/>
      <c r="UCZ1038" s="197"/>
      <c r="UDA1038" s="197"/>
      <c r="UDB1038" s="197"/>
      <c r="UDC1038" s="197"/>
      <c r="UDD1038" s="197"/>
      <c r="UDE1038" s="197"/>
      <c r="UDF1038" s="197"/>
      <c r="UDG1038" s="197"/>
      <c r="UDH1038" s="197"/>
      <c r="UDI1038" s="197"/>
      <c r="UDJ1038" s="197"/>
      <c r="UDK1038" s="197"/>
      <c r="UDL1038" s="197"/>
      <c r="UDM1038" s="197"/>
      <c r="UDN1038" s="197"/>
      <c r="UDO1038" s="197"/>
      <c r="UDP1038" s="197"/>
      <c r="UDQ1038" s="197"/>
      <c r="UDR1038" s="197"/>
      <c r="UDS1038" s="197"/>
      <c r="UDT1038" s="197"/>
      <c r="UDU1038" s="197"/>
      <c r="UDV1038" s="197"/>
      <c r="UDW1038" s="197"/>
      <c r="UDX1038" s="197"/>
      <c r="UDY1038" s="197"/>
      <c r="UDZ1038" s="197"/>
      <c r="UEA1038" s="197"/>
      <c r="UEB1038" s="197"/>
      <c r="UEC1038" s="197"/>
      <c r="UED1038" s="197"/>
      <c r="UEE1038" s="197"/>
      <c r="UEF1038" s="197"/>
      <c r="UEG1038" s="197"/>
      <c r="UEH1038" s="197"/>
      <c r="UEI1038" s="197"/>
      <c r="UEJ1038" s="197"/>
      <c r="UEK1038" s="197"/>
      <c r="UEL1038" s="197"/>
      <c r="UEM1038" s="197"/>
      <c r="UEN1038" s="197"/>
      <c r="UEO1038" s="197"/>
      <c r="UEP1038" s="197"/>
      <c r="UEQ1038" s="197"/>
      <c r="UER1038" s="197"/>
      <c r="UES1038" s="197"/>
      <c r="UET1038" s="197"/>
      <c r="UEU1038" s="197"/>
      <c r="UEV1038" s="197"/>
      <c r="UEW1038" s="197"/>
      <c r="UEX1038" s="197"/>
      <c r="UEY1038" s="197"/>
      <c r="UEZ1038" s="197"/>
      <c r="UFA1038" s="197"/>
      <c r="UFB1038" s="197"/>
      <c r="UFC1038" s="197"/>
      <c r="UFD1038" s="197"/>
      <c r="UFE1038" s="197"/>
      <c r="UFF1038" s="197"/>
      <c r="UFG1038" s="197"/>
      <c r="UFH1038" s="197"/>
      <c r="UFI1038" s="197"/>
      <c r="UFJ1038" s="197"/>
      <c r="UFK1038" s="197"/>
      <c r="UFL1038" s="197"/>
      <c r="UFM1038" s="197"/>
      <c r="UFN1038" s="197"/>
      <c r="UFO1038" s="197"/>
      <c r="UFP1038" s="197"/>
      <c r="UFQ1038" s="197"/>
      <c r="UFR1038" s="197"/>
      <c r="UFS1038" s="197"/>
      <c r="UFT1038" s="197"/>
      <c r="UFU1038" s="197"/>
      <c r="UFV1038" s="197"/>
      <c r="UFW1038" s="197"/>
      <c r="UFX1038" s="197"/>
      <c r="UFY1038" s="197"/>
      <c r="UFZ1038" s="197"/>
      <c r="UGA1038" s="197"/>
      <c r="UGB1038" s="197"/>
      <c r="UGC1038" s="197"/>
      <c r="UGD1038" s="197"/>
      <c r="UGE1038" s="197"/>
      <c r="UGF1038" s="197"/>
      <c r="UGG1038" s="197"/>
      <c r="UGH1038" s="197"/>
      <c r="UGI1038" s="197"/>
      <c r="UGJ1038" s="197"/>
      <c r="UGK1038" s="197"/>
      <c r="UGL1038" s="197"/>
      <c r="UGM1038" s="197"/>
      <c r="UGN1038" s="197"/>
      <c r="UGO1038" s="197"/>
      <c r="UGP1038" s="197"/>
      <c r="UGQ1038" s="197"/>
      <c r="UGR1038" s="197"/>
      <c r="UGS1038" s="197"/>
      <c r="UGT1038" s="197"/>
      <c r="UGU1038" s="197"/>
      <c r="UGV1038" s="197"/>
      <c r="UGW1038" s="197"/>
      <c r="UGX1038" s="197"/>
      <c r="UGY1038" s="197"/>
      <c r="UGZ1038" s="197"/>
      <c r="UHA1038" s="197"/>
      <c r="UHB1038" s="197"/>
      <c r="UHC1038" s="197"/>
      <c r="UHD1038" s="197"/>
      <c r="UHE1038" s="197"/>
      <c r="UHF1038" s="197"/>
      <c r="UHG1038" s="197"/>
      <c r="UHH1038" s="197"/>
      <c r="UHI1038" s="197"/>
      <c r="UHJ1038" s="197"/>
      <c r="UHK1038" s="197"/>
      <c r="UHL1038" s="197"/>
      <c r="UHM1038" s="197"/>
      <c r="UHN1038" s="197"/>
      <c r="UHO1038" s="197"/>
      <c r="UHP1038" s="197"/>
      <c r="UHQ1038" s="197"/>
      <c r="UHR1038" s="197"/>
      <c r="UHS1038" s="197"/>
      <c r="UHT1038" s="197"/>
      <c r="UHU1038" s="197"/>
      <c r="UHV1038" s="197"/>
      <c r="UHW1038" s="197"/>
      <c r="UHX1038" s="197"/>
      <c r="UHY1038" s="197"/>
      <c r="UHZ1038" s="197"/>
      <c r="UIA1038" s="197"/>
      <c r="UIB1038" s="197"/>
      <c r="UIC1038" s="197"/>
      <c r="UID1038" s="197"/>
      <c r="UIE1038" s="197"/>
      <c r="UIF1038" s="197"/>
      <c r="UIG1038" s="197"/>
      <c r="UIH1038" s="197"/>
      <c r="UII1038" s="197"/>
      <c r="UIJ1038" s="197"/>
      <c r="UIK1038" s="197"/>
      <c r="UIL1038" s="197"/>
      <c r="UIM1038" s="197"/>
      <c r="UIN1038" s="197"/>
      <c r="UIO1038" s="197"/>
      <c r="UIP1038" s="197"/>
      <c r="UIQ1038" s="197"/>
      <c r="UIR1038" s="197"/>
      <c r="UIS1038" s="197"/>
      <c r="UIT1038" s="197"/>
      <c r="UIU1038" s="197"/>
      <c r="UIV1038" s="197"/>
      <c r="UIW1038" s="197"/>
      <c r="UIX1038" s="197"/>
      <c r="UIY1038" s="197"/>
      <c r="UIZ1038" s="197"/>
      <c r="UJA1038" s="197"/>
      <c r="UJB1038" s="197"/>
      <c r="UJC1038" s="197"/>
      <c r="UJD1038" s="197"/>
      <c r="UJE1038" s="197"/>
      <c r="UJF1038" s="197"/>
      <c r="UJG1038" s="197"/>
      <c r="UJH1038" s="197"/>
      <c r="UJI1038" s="197"/>
      <c r="UJJ1038" s="197"/>
      <c r="UJK1038" s="197"/>
      <c r="UJL1038" s="197"/>
      <c r="UJM1038" s="197"/>
      <c r="UJN1038" s="197"/>
      <c r="UJO1038" s="197"/>
      <c r="UJP1038" s="197"/>
      <c r="UJQ1038" s="197"/>
      <c r="UJR1038" s="197"/>
      <c r="UJS1038" s="197"/>
      <c r="UJT1038" s="197"/>
      <c r="UJU1038" s="197"/>
      <c r="UJV1038" s="197"/>
      <c r="UJW1038" s="197"/>
      <c r="UJX1038" s="197"/>
      <c r="UJY1038" s="197"/>
      <c r="UJZ1038" s="197"/>
      <c r="UKA1038" s="197"/>
      <c r="UKB1038" s="197"/>
      <c r="UKC1038" s="197"/>
      <c r="UKD1038" s="197"/>
      <c r="UKE1038" s="197"/>
      <c r="UKF1038" s="197"/>
      <c r="UKG1038" s="197"/>
      <c r="UKH1038" s="197"/>
      <c r="UKI1038" s="197"/>
      <c r="UKJ1038" s="197"/>
      <c r="UKK1038" s="197"/>
      <c r="UKL1038" s="197"/>
      <c r="UKM1038" s="197"/>
      <c r="UKN1038" s="197"/>
      <c r="UKO1038" s="197"/>
      <c r="UKP1038" s="197"/>
      <c r="UKQ1038" s="197"/>
      <c r="UKR1038" s="197"/>
      <c r="UKS1038" s="197"/>
      <c r="UKT1038" s="197"/>
      <c r="UKU1038" s="197"/>
      <c r="UKV1038" s="197"/>
      <c r="UKW1038" s="197"/>
      <c r="UKX1038" s="197"/>
      <c r="UKY1038" s="197"/>
      <c r="UKZ1038" s="197"/>
      <c r="ULA1038" s="197"/>
      <c r="ULB1038" s="197"/>
      <c r="ULC1038" s="197"/>
      <c r="ULD1038" s="197"/>
      <c r="ULE1038" s="197"/>
      <c r="ULF1038" s="197"/>
      <c r="ULG1038" s="197"/>
      <c r="ULH1038" s="197"/>
      <c r="ULI1038" s="197"/>
      <c r="ULJ1038" s="197"/>
      <c r="ULK1038" s="197"/>
      <c r="ULL1038" s="197"/>
      <c r="ULM1038" s="197"/>
      <c r="ULN1038" s="197"/>
      <c r="ULO1038" s="197"/>
      <c r="ULP1038" s="197"/>
      <c r="ULQ1038" s="197"/>
      <c r="ULR1038" s="197"/>
      <c r="ULS1038" s="197"/>
      <c r="ULT1038" s="197"/>
      <c r="ULU1038" s="197"/>
      <c r="ULV1038" s="197"/>
      <c r="ULW1038" s="197"/>
      <c r="ULX1038" s="197"/>
      <c r="ULY1038" s="197"/>
      <c r="ULZ1038" s="197"/>
      <c r="UMA1038" s="197"/>
      <c r="UMB1038" s="197"/>
      <c r="UMC1038" s="197"/>
      <c r="UMD1038" s="197"/>
      <c r="UME1038" s="197"/>
      <c r="UMF1038" s="197"/>
      <c r="UMG1038" s="197"/>
      <c r="UMH1038" s="197"/>
      <c r="UMI1038" s="197"/>
      <c r="UMJ1038" s="197"/>
      <c r="UMK1038" s="197"/>
      <c r="UML1038" s="197"/>
      <c r="UMM1038" s="197"/>
      <c r="UMN1038" s="197"/>
      <c r="UMO1038" s="197"/>
      <c r="UMP1038" s="197"/>
      <c r="UMQ1038" s="197"/>
      <c r="UMR1038" s="197"/>
      <c r="UMS1038" s="197"/>
      <c r="UMT1038" s="197"/>
      <c r="UMU1038" s="197"/>
      <c r="UMV1038" s="197"/>
      <c r="UMW1038" s="197"/>
      <c r="UMX1038" s="197"/>
      <c r="UMY1038" s="197"/>
      <c r="UMZ1038" s="197"/>
      <c r="UNA1038" s="197"/>
      <c r="UNB1038" s="197"/>
      <c r="UNC1038" s="197"/>
      <c r="UND1038" s="197"/>
      <c r="UNE1038" s="197"/>
      <c r="UNF1038" s="197"/>
      <c r="UNG1038" s="197"/>
      <c r="UNH1038" s="197"/>
      <c r="UNI1038" s="197"/>
      <c r="UNJ1038" s="197"/>
      <c r="UNK1038" s="197"/>
      <c r="UNL1038" s="197"/>
      <c r="UNM1038" s="197"/>
      <c r="UNN1038" s="197"/>
      <c r="UNO1038" s="197"/>
      <c r="UNP1038" s="197"/>
      <c r="UNQ1038" s="197"/>
      <c r="UNR1038" s="197"/>
      <c r="UNS1038" s="197"/>
      <c r="UNT1038" s="197"/>
      <c r="UNU1038" s="197"/>
      <c r="UNV1038" s="197"/>
      <c r="UNW1038" s="197"/>
      <c r="UNX1038" s="197"/>
      <c r="UNY1038" s="197"/>
      <c r="UNZ1038" s="197"/>
      <c r="UOA1038" s="197"/>
      <c r="UOB1038" s="197"/>
      <c r="UOC1038" s="197"/>
      <c r="UOD1038" s="197"/>
      <c r="UOE1038" s="197"/>
      <c r="UOF1038" s="197"/>
      <c r="UOG1038" s="197"/>
      <c r="UOH1038" s="197"/>
      <c r="UOI1038" s="197"/>
      <c r="UOJ1038" s="197"/>
      <c r="UOK1038" s="197"/>
      <c r="UOL1038" s="197"/>
      <c r="UOM1038" s="197"/>
      <c r="UON1038" s="197"/>
      <c r="UOO1038" s="197"/>
      <c r="UOP1038" s="197"/>
      <c r="UOQ1038" s="197"/>
      <c r="UOR1038" s="197"/>
      <c r="UOS1038" s="197"/>
      <c r="UOT1038" s="197"/>
      <c r="UOU1038" s="197"/>
      <c r="UOV1038" s="197"/>
      <c r="UOW1038" s="197"/>
      <c r="UOX1038" s="197"/>
      <c r="UOY1038" s="197"/>
      <c r="UOZ1038" s="197"/>
      <c r="UPA1038" s="197"/>
      <c r="UPB1038" s="197"/>
      <c r="UPC1038" s="197"/>
      <c r="UPD1038" s="197"/>
      <c r="UPE1038" s="197"/>
      <c r="UPF1038" s="197"/>
      <c r="UPG1038" s="197"/>
      <c r="UPH1038" s="197"/>
      <c r="UPI1038" s="197"/>
      <c r="UPJ1038" s="197"/>
      <c r="UPK1038" s="197"/>
      <c r="UPL1038" s="197"/>
      <c r="UPM1038" s="197"/>
      <c r="UPN1038" s="197"/>
      <c r="UPO1038" s="197"/>
      <c r="UPP1038" s="197"/>
      <c r="UPQ1038" s="197"/>
      <c r="UPR1038" s="197"/>
      <c r="UPS1038" s="197"/>
      <c r="UPT1038" s="197"/>
      <c r="UPU1038" s="197"/>
      <c r="UPV1038" s="197"/>
      <c r="UPW1038" s="197"/>
      <c r="UPX1038" s="197"/>
      <c r="UPY1038" s="197"/>
      <c r="UPZ1038" s="197"/>
      <c r="UQA1038" s="197"/>
      <c r="UQB1038" s="197"/>
      <c r="UQC1038" s="197"/>
      <c r="UQD1038" s="197"/>
      <c r="UQE1038" s="197"/>
      <c r="UQF1038" s="197"/>
      <c r="UQG1038" s="197"/>
      <c r="UQH1038" s="197"/>
      <c r="UQI1038" s="197"/>
      <c r="UQJ1038" s="197"/>
      <c r="UQK1038" s="197"/>
      <c r="UQL1038" s="197"/>
      <c r="UQM1038" s="197"/>
      <c r="UQN1038" s="197"/>
      <c r="UQO1038" s="197"/>
      <c r="UQP1038" s="197"/>
      <c r="UQQ1038" s="197"/>
      <c r="UQR1038" s="197"/>
      <c r="UQS1038" s="197"/>
      <c r="UQT1038" s="197"/>
      <c r="UQU1038" s="197"/>
      <c r="UQV1038" s="197"/>
      <c r="UQW1038" s="197"/>
      <c r="UQX1038" s="197"/>
      <c r="UQY1038" s="197"/>
      <c r="UQZ1038" s="197"/>
      <c r="URA1038" s="197"/>
      <c r="URB1038" s="197"/>
      <c r="URC1038" s="197"/>
      <c r="URD1038" s="197"/>
      <c r="URE1038" s="197"/>
      <c r="URF1038" s="197"/>
      <c r="URG1038" s="197"/>
      <c r="URH1038" s="197"/>
      <c r="URI1038" s="197"/>
      <c r="URJ1038" s="197"/>
      <c r="URK1038" s="197"/>
      <c r="URL1038" s="197"/>
      <c r="URM1038" s="197"/>
      <c r="URN1038" s="197"/>
      <c r="URO1038" s="197"/>
      <c r="URP1038" s="197"/>
      <c r="URQ1038" s="197"/>
      <c r="URR1038" s="197"/>
      <c r="URS1038" s="197"/>
      <c r="URT1038" s="197"/>
      <c r="URU1038" s="197"/>
      <c r="URV1038" s="197"/>
      <c r="URW1038" s="197"/>
      <c r="URX1038" s="197"/>
      <c r="URY1038" s="197"/>
      <c r="URZ1038" s="197"/>
      <c r="USA1038" s="197"/>
      <c r="USB1038" s="197"/>
      <c r="USC1038" s="197"/>
      <c r="USD1038" s="197"/>
      <c r="USE1038" s="197"/>
      <c r="USF1038" s="197"/>
      <c r="USG1038" s="197"/>
      <c r="USH1038" s="197"/>
      <c r="USI1038" s="197"/>
      <c r="USJ1038" s="197"/>
      <c r="USK1038" s="197"/>
      <c r="USL1038" s="197"/>
      <c r="USM1038" s="197"/>
      <c r="USN1038" s="197"/>
      <c r="USO1038" s="197"/>
      <c r="USP1038" s="197"/>
      <c r="USQ1038" s="197"/>
      <c r="USR1038" s="197"/>
      <c r="USS1038" s="197"/>
      <c r="UST1038" s="197"/>
      <c r="USU1038" s="197"/>
      <c r="USV1038" s="197"/>
      <c r="USW1038" s="197"/>
      <c r="USX1038" s="197"/>
      <c r="USY1038" s="197"/>
      <c r="USZ1038" s="197"/>
      <c r="UTA1038" s="197"/>
      <c r="UTB1038" s="197"/>
      <c r="UTC1038" s="197"/>
      <c r="UTD1038" s="197"/>
      <c r="UTE1038" s="197"/>
      <c r="UTF1038" s="197"/>
      <c r="UTG1038" s="197"/>
      <c r="UTH1038" s="197"/>
      <c r="UTI1038" s="197"/>
      <c r="UTJ1038" s="197"/>
      <c r="UTK1038" s="197"/>
      <c r="UTL1038" s="197"/>
      <c r="UTM1038" s="197"/>
      <c r="UTN1038" s="197"/>
      <c r="UTO1038" s="197"/>
      <c r="UTP1038" s="197"/>
      <c r="UTQ1038" s="197"/>
      <c r="UTR1038" s="197"/>
      <c r="UTS1038" s="197"/>
      <c r="UTT1038" s="197"/>
      <c r="UTU1038" s="197"/>
      <c r="UTV1038" s="197"/>
      <c r="UTW1038" s="197"/>
      <c r="UTX1038" s="197"/>
      <c r="UTY1038" s="197"/>
      <c r="UTZ1038" s="197"/>
      <c r="UUA1038" s="197"/>
      <c r="UUB1038" s="197"/>
      <c r="UUC1038" s="197"/>
      <c r="UUD1038" s="197"/>
      <c r="UUE1038" s="197"/>
      <c r="UUF1038" s="197"/>
      <c r="UUG1038" s="197"/>
      <c r="UUH1038" s="197"/>
      <c r="UUI1038" s="197"/>
      <c r="UUJ1038" s="197"/>
      <c r="UUK1038" s="197"/>
      <c r="UUL1038" s="197"/>
      <c r="UUM1038" s="197"/>
      <c r="UUN1038" s="197"/>
      <c r="UUO1038" s="197"/>
      <c r="UUP1038" s="197"/>
      <c r="UUQ1038" s="197"/>
      <c r="UUR1038" s="197"/>
      <c r="UUS1038" s="197"/>
      <c r="UUT1038" s="197"/>
      <c r="UUU1038" s="197"/>
      <c r="UUV1038" s="197"/>
      <c r="UUW1038" s="197"/>
      <c r="UUX1038" s="197"/>
      <c r="UUY1038" s="197"/>
      <c r="UUZ1038" s="197"/>
      <c r="UVA1038" s="197"/>
      <c r="UVB1038" s="197"/>
      <c r="UVC1038" s="197"/>
      <c r="UVD1038" s="197"/>
      <c r="UVE1038" s="197"/>
      <c r="UVF1038" s="197"/>
      <c r="UVG1038" s="197"/>
      <c r="UVH1038" s="197"/>
      <c r="UVI1038" s="197"/>
      <c r="UVJ1038" s="197"/>
      <c r="UVK1038" s="197"/>
      <c r="UVL1038" s="197"/>
      <c r="UVM1038" s="197"/>
      <c r="UVN1038" s="197"/>
      <c r="UVO1038" s="197"/>
      <c r="UVP1038" s="197"/>
      <c r="UVQ1038" s="197"/>
      <c r="UVR1038" s="197"/>
      <c r="UVS1038" s="197"/>
      <c r="UVT1038" s="197"/>
      <c r="UVU1038" s="197"/>
      <c r="UVV1038" s="197"/>
      <c r="UVW1038" s="197"/>
      <c r="UVX1038" s="197"/>
      <c r="UVY1038" s="197"/>
      <c r="UVZ1038" s="197"/>
      <c r="UWA1038" s="197"/>
      <c r="UWB1038" s="197"/>
      <c r="UWC1038" s="197"/>
      <c r="UWD1038" s="197"/>
      <c r="UWE1038" s="197"/>
      <c r="UWF1038" s="197"/>
      <c r="UWG1038" s="197"/>
      <c r="UWH1038" s="197"/>
      <c r="UWI1038" s="197"/>
      <c r="UWJ1038" s="197"/>
      <c r="UWK1038" s="197"/>
      <c r="UWL1038" s="197"/>
      <c r="UWM1038" s="197"/>
      <c r="UWN1038" s="197"/>
      <c r="UWO1038" s="197"/>
      <c r="UWP1038" s="197"/>
      <c r="UWQ1038" s="197"/>
      <c r="UWR1038" s="197"/>
      <c r="UWS1038" s="197"/>
      <c r="UWT1038" s="197"/>
      <c r="UWU1038" s="197"/>
      <c r="UWV1038" s="197"/>
      <c r="UWW1038" s="197"/>
      <c r="UWX1038" s="197"/>
      <c r="UWY1038" s="197"/>
      <c r="UWZ1038" s="197"/>
      <c r="UXA1038" s="197"/>
      <c r="UXB1038" s="197"/>
      <c r="UXC1038" s="197"/>
      <c r="UXD1038" s="197"/>
      <c r="UXE1038" s="197"/>
      <c r="UXF1038" s="197"/>
      <c r="UXG1038" s="197"/>
      <c r="UXH1038" s="197"/>
      <c r="UXI1038" s="197"/>
      <c r="UXJ1038" s="197"/>
      <c r="UXK1038" s="197"/>
      <c r="UXL1038" s="197"/>
      <c r="UXM1038" s="197"/>
      <c r="UXN1038" s="197"/>
      <c r="UXO1038" s="197"/>
      <c r="UXP1038" s="197"/>
      <c r="UXQ1038" s="197"/>
      <c r="UXR1038" s="197"/>
      <c r="UXS1038" s="197"/>
      <c r="UXT1038" s="197"/>
      <c r="UXU1038" s="197"/>
      <c r="UXV1038" s="197"/>
      <c r="UXW1038" s="197"/>
      <c r="UXX1038" s="197"/>
      <c r="UXY1038" s="197"/>
      <c r="UXZ1038" s="197"/>
      <c r="UYA1038" s="197"/>
      <c r="UYB1038" s="197"/>
      <c r="UYC1038" s="197"/>
      <c r="UYD1038" s="197"/>
      <c r="UYE1038" s="197"/>
      <c r="UYF1038" s="197"/>
      <c r="UYG1038" s="197"/>
      <c r="UYH1038" s="197"/>
      <c r="UYI1038" s="197"/>
      <c r="UYJ1038" s="197"/>
      <c r="UYK1038" s="197"/>
      <c r="UYL1038" s="197"/>
      <c r="UYM1038" s="197"/>
      <c r="UYN1038" s="197"/>
      <c r="UYO1038" s="197"/>
      <c r="UYP1038" s="197"/>
      <c r="UYQ1038" s="197"/>
      <c r="UYR1038" s="197"/>
      <c r="UYS1038" s="197"/>
      <c r="UYT1038" s="197"/>
      <c r="UYU1038" s="197"/>
      <c r="UYV1038" s="197"/>
      <c r="UYW1038" s="197"/>
      <c r="UYX1038" s="197"/>
      <c r="UYY1038" s="197"/>
      <c r="UYZ1038" s="197"/>
      <c r="UZA1038" s="197"/>
      <c r="UZB1038" s="197"/>
      <c r="UZC1038" s="197"/>
      <c r="UZD1038" s="197"/>
      <c r="UZE1038" s="197"/>
      <c r="UZF1038" s="197"/>
      <c r="UZG1038" s="197"/>
      <c r="UZH1038" s="197"/>
      <c r="UZI1038" s="197"/>
      <c r="UZJ1038" s="197"/>
      <c r="UZK1038" s="197"/>
      <c r="UZL1038" s="197"/>
      <c r="UZM1038" s="197"/>
      <c r="UZN1038" s="197"/>
      <c r="UZO1038" s="197"/>
      <c r="UZP1038" s="197"/>
      <c r="UZQ1038" s="197"/>
      <c r="UZR1038" s="197"/>
      <c r="UZS1038" s="197"/>
      <c r="UZT1038" s="197"/>
      <c r="UZU1038" s="197"/>
      <c r="UZV1038" s="197"/>
      <c r="UZW1038" s="197"/>
      <c r="UZX1038" s="197"/>
      <c r="UZY1038" s="197"/>
      <c r="UZZ1038" s="197"/>
      <c r="VAA1038" s="197"/>
      <c r="VAB1038" s="197"/>
      <c r="VAC1038" s="197"/>
      <c r="VAD1038" s="197"/>
      <c r="VAE1038" s="197"/>
      <c r="VAF1038" s="197"/>
      <c r="VAG1038" s="197"/>
      <c r="VAH1038" s="197"/>
      <c r="VAI1038" s="197"/>
      <c r="VAJ1038" s="197"/>
      <c r="VAK1038" s="197"/>
      <c r="VAL1038" s="197"/>
      <c r="VAM1038" s="197"/>
      <c r="VAN1038" s="197"/>
      <c r="VAO1038" s="197"/>
      <c r="VAP1038" s="197"/>
      <c r="VAQ1038" s="197"/>
      <c r="VAR1038" s="197"/>
      <c r="VAS1038" s="197"/>
      <c r="VAT1038" s="197"/>
      <c r="VAU1038" s="197"/>
      <c r="VAV1038" s="197"/>
      <c r="VAW1038" s="197"/>
      <c r="VAX1038" s="197"/>
      <c r="VAY1038" s="197"/>
      <c r="VAZ1038" s="197"/>
      <c r="VBA1038" s="197"/>
      <c r="VBB1038" s="197"/>
      <c r="VBC1038" s="197"/>
      <c r="VBD1038" s="197"/>
      <c r="VBE1038" s="197"/>
      <c r="VBF1038" s="197"/>
      <c r="VBG1038" s="197"/>
      <c r="VBH1038" s="197"/>
      <c r="VBI1038" s="197"/>
      <c r="VBJ1038" s="197"/>
      <c r="VBK1038" s="197"/>
      <c r="VBL1038" s="197"/>
      <c r="VBM1038" s="197"/>
      <c r="VBN1038" s="197"/>
      <c r="VBO1038" s="197"/>
      <c r="VBP1038" s="197"/>
      <c r="VBQ1038" s="197"/>
      <c r="VBR1038" s="197"/>
      <c r="VBS1038" s="197"/>
      <c r="VBT1038" s="197"/>
      <c r="VBU1038" s="197"/>
      <c r="VBV1038" s="197"/>
      <c r="VBW1038" s="197"/>
      <c r="VBX1038" s="197"/>
      <c r="VBY1038" s="197"/>
      <c r="VBZ1038" s="197"/>
      <c r="VCA1038" s="197"/>
      <c r="VCB1038" s="197"/>
      <c r="VCC1038" s="197"/>
      <c r="VCD1038" s="197"/>
      <c r="VCE1038" s="197"/>
      <c r="VCF1038" s="197"/>
      <c r="VCG1038" s="197"/>
      <c r="VCH1038" s="197"/>
      <c r="VCI1038" s="197"/>
      <c r="VCJ1038" s="197"/>
      <c r="VCK1038" s="197"/>
      <c r="VCL1038" s="197"/>
      <c r="VCM1038" s="197"/>
      <c r="VCN1038" s="197"/>
      <c r="VCO1038" s="197"/>
      <c r="VCP1038" s="197"/>
      <c r="VCQ1038" s="197"/>
      <c r="VCR1038" s="197"/>
      <c r="VCS1038" s="197"/>
      <c r="VCT1038" s="197"/>
      <c r="VCU1038" s="197"/>
      <c r="VCV1038" s="197"/>
      <c r="VCW1038" s="197"/>
      <c r="VCX1038" s="197"/>
      <c r="VCY1038" s="197"/>
      <c r="VCZ1038" s="197"/>
      <c r="VDA1038" s="197"/>
      <c r="VDB1038" s="197"/>
      <c r="VDC1038" s="197"/>
      <c r="VDD1038" s="197"/>
      <c r="VDE1038" s="197"/>
      <c r="VDF1038" s="197"/>
      <c r="VDG1038" s="197"/>
      <c r="VDH1038" s="197"/>
      <c r="VDI1038" s="197"/>
      <c r="VDJ1038" s="197"/>
      <c r="VDK1038" s="197"/>
      <c r="VDL1038" s="197"/>
      <c r="VDM1038" s="197"/>
      <c r="VDN1038" s="197"/>
      <c r="VDO1038" s="197"/>
      <c r="VDP1038" s="197"/>
      <c r="VDQ1038" s="197"/>
      <c r="VDR1038" s="197"/>
      <c r="VDS1038" s="197"/>
      <c r="VDT1038" s="197"/>
      <c r="VDU1038" s="197"/>
      <c r="VDV1038" s="197"/>
      <c r="VDW1038" s="197"/>
      <c r="VDX1038" s="197"/>
      <c r="VDY1038" s="197"/>
      <c r="VDZ1038" s="197"/>
      <c r="VEA1038" s="197"/>
      <c r="VEB1038" s="197"/>
      <c r="VEC1038" s="197"/>
      <c r="VED1038" s="197"/>
      <c r="VEE1038" s="197"/>
      <c r="VEF1038" s="197"/>
      <c r="VEG1038" s="197"/>
      <c r="VEH1038" s="197"/>
      <c r="VEI1038" s="197"/>
      <c r="VEJ1038" s="197"/>
      <c r="VEK1038" s="197"/>
      <c r="VEL1038" s="197"/>
      <c r="VEM1038" s="197"/>
      <c r="VEN1038" s="197"/>
      <c r="VEO1038" s="197"/>
      <c r="VEP1038" s="197"/>
      <c r="VEQ1038" s="197"/>
      <c r="VER1038" s="197"/>
      <c r="VES1038" s="197"/>
      <c r="VET1038" s="197"/>
      <c r="VEU1038" s="197"/>
      <c r="VEV1038" s="197"/>
      <c r="VEW1038" s="197"/>
      <c r="VEX1038" s="197"/>
      <c r="VEY1038" s="197"/>
      <c r="VEZ1038" s="197"/>
      <c r="VFA1038" s="197"/>
      <c r="VFB1038" s="197"/>
      <c r="VFC1038" s="197"/>
      <c r="VFD1038" s="197"/>
      <c r="VFE1038" s="197"/>
      <c r="VFF1038" s="197"/>
      <c r="VFG1038" s="197"/>
      <c r="VFH1038" s="197"/>
      <c r="VFI1038" s="197"/>
      <c r="VFJ1038" s="197"/>
      <c r="VFK1038" s="197"/>
      <c r="VFL1038" s="197"/>
      <c r="VFM1038" s="197"/>
      <c r="VFN1038" s="197"/>
      <c r="VFO1038" s="197"/>
      <c r="VFP1038" s="197"/>
      <c r="VFQ1038" s="197"/>
      <c r="VFR1038" s="197"/>
      <c r="VFS1038" s="197"/>
      <c r="VFT1038" s="197"/>
      <c r="VFU1038" s="197"/>
      <c r="VFV1038" s="197"/>
      <c r="VFW1038" s="197"/>
      <c r="VFX1038" s="197"/>
      <c r="VFY1038" s="197"/>
      <c r="VFZ1038" s="197"/>
      <c r="VGA1038" s="197"/>
      <c r="VGB1038" s="197"/>
      <c r="VGC1038" s="197"/>
      <c r="VGD1038" s="197"/>
      <c r="VGE1038" s="197"/>
      <c r="VGF1038" s="197"/>
      <c r="VGG1038" s="197"/>
      <c r="VGH1038" s="197"/>
      <c r="VGI1038" s="197"/>
      <c r="VGJ1038" s="197"/>
      <c r="VGK1038" s="197"/>
      <c r="VGL1038" s="197"/>
      <c r="VGM1038" s="197"/>
      <c r="VGN1038" s="197"/>
      <c r="VGO1038" s="197"/>
      <c r="VGP1038" s="197"/>
      <c r="VGQ1038" s="197"/>
      <c r="VGR1038" s="197"/>
      <c r="VGS1038" s="197"/>
      <c r="VGT1038" s="197"/>
      <c r="VGU1038" s="197"/>
      <c r="VGV1038" s="197"/>
      <c r="VGW1038" s="197"/>
      <c r="VGX1038" s="197"/>
      <c r="VGY1038" s="197"/>
      <c r="VGZ1038" s="197"/>
      <c r="VHA1038" s="197"/>
      <c r="VHB1038" s="197"/>
      <c r="VHC1038" s="197"/>
      <c r="VHD1038" s="197"/>
      <c r="VHE1038" s="197"/>
      <c r="VHF1038" s="197"/>
      <c r="VHG1038" s="197"/>
      <c r="VHH1038" s="197"/>
      <c r="VHI1038" s="197"/>
      <c r="VHJ1038" s="197"/>
      <c r="VHK1038" s="197"/>
      <c r="VHL1038" s="197"/>
      <c r="VHM1038" s="197"/>
      <c r="VHN1038" s="197"/>
      <c r="VHO1038" s="197"/>
      <c r="VHP1038" s="197"/>
      <c r="VHQ1038" s="197"/>
      <c r="VHR1038" s="197"/>
      <c r="VHS1038" s="197"/>
      <c r="VHT1038" s="197"/>
      <c r="VHU1038" s="197"/>
      <c r="VHV1038" s="197"/>
      <c r="VHW1038" s="197"/>
      <c r="VHX1038" s="197"/>
      <c r="VHY1038" s="197"/>
      <c r="VHZ1038" s="197"/>
      <c r="VIA1038" s="197"/>
      <c r="VIB1038" s="197"/>
      <c r="VIC1038" s="197"/>
      <c r="VID1038" s="197"/>
      <c r="VIE1038" s="197"/>
      <c r="VIF1038" s="197"/>
      <c r="VIG1038" s="197"/>
      <c r="VIH1038" s="197"/>
      <c r="VII1038" s="197"/>
      <c r="VIJ1038" s="197"/>
      <c r="VIK1038" s="197"/>
      <c r="VIL1038" s="197"/>
      <c r="VIM1038" s="197"/>
      <c r="VIN1038" s="197"/>
      <c r="VIO1038" s="197"/>
      <c r="VIP1038" s="197"/>
      <c r="VIQ1038" s="197"/>
      <c r="VIR1038" s="197"/>
      <c r="VIS1038" s="197"/>
      <c r="VIT1038" s="197"/>
      <c r="VIU1038" s="197"/>
      <c r="VIV1038" s="197"/>
      <c r="VIW1038" s="197"/>
      <c r="VIX1038" s="197"/>
      <c r="VIY1038" s="197"/>
      <c r="VIZ1038" s="197"/>
      <c r="VJA1038" s="197"/>
      <c r="VJB1038" s="197"/>
      <c r="VJC1038" s="197"/>
      <c r="VJD1038" s="197"/>
      <c r="VJE1038" s="197"/>
      <c r="VJF1038" s="197"/>
      <c r="VJG1038" s="197"/>
      <c r="VJH1038" s="197"/>
      <c r="VJI1038" s="197"/>
      <c r="VJJ1038" s="197"/>
      <c r="VJK1038" s="197"/>
      <c r="VJL1038" s="197"/>
      <c r="VJM1038" s="197"/>
      <c r="VJN1038" s="197"/>
      <c r="VJO1038" s="197"/>
      <c r="VJP1038" s="197"/>
      <c r="VJQ1038" s="197"/>
      <c r="VJR1038" s="197"/>
      <c r="VJS1038" s="197"/>
      <c r="VJT1038" s="197"/>
      <c r="VJU1038" s="197"/>
      <c r="VJV1038" s="197"/>
      <c r="VJW1038" s="197"/>
      <c r="VJX1038" s="197"/>
      <c r="VJY1038" s="197"/>
      <c r="VJZ1038" s="197"/>
      <c r="VKA1038" s="197"/>
      <c r="VKB1038" s="197"/>
      <c r="VKC1038" s="197"/>
      <c r="VKD1038" s="197"/>
      <c r="VKE1038" s="197"/>
      <c r="VKF1038" s="197"/>
      <c r="VKG1038" s="197"/>
      <c r="VKH1038" s="197"/>
      <c r="VKI1038" s="197"/>
      <c r="VKJ1038" s="197"/>
      <c r="VKK1038" s="197"/>
      <c r="VKL1038" s="197"/>
      <c r="VKM1038" s="197"/>
      <c r="VKN1038" s="197"/>
      <c r="VKO1038" s="197"/>
      <c r="VKP1038" s="197"/>
      <c r="VKQ1038" s="197"/>
      <c r="VKR1038" s="197"/>
      <c r="VKS1038" s="197"/>
      <c r="VKT1038" s="197"/>
      <c r="VKU1038" s="197"/>
      <c r="VKV1038" s="197"/>
      <c r="VKW1038" s="197"/>
      <c r="VKX1038" s="197"/>
      <c r="VKY1038" s="197"/>
      <c r="VKZ1038" s="197"/>
      <c r="VLA1038" s="197"/>
      <c r="VLB1038" s="197"/>
      <c r="VLC1038" s="197"/>
      <c r="VLD1038" s="197"/>
      <c r="VLE1038" s="197"/>
      <c r="VLF1038" s="197"/>
      <c r="VLG1038" s="197"/>
      <c r="VLH1038" s="197"/>
      <c r="VLI1038" s="197"/>
      <c r="VLJ1038" s="197"/>
      <c r="VLK1038" s="197"/>
      <c r="VLL1038" s="197"/>
      <c r="VLM1038" s="197"/>
      <c r="VLN1038" s="197"/>
      <c r="VLO1038" s="197"/>
      <c r="VLP1038" s="197"/>
      <c r="VLQ1038" s="197"/>
      <c r="VLR1038" s="197"/>
      <c r="VLS1038" s="197"/>
      <c r="VLT1038" s="197"/>
      <c r="VLU1038" s="197"/>
      <c r="VLV1038" s="197"/>
      <c r="VLW1038" s="197"/>
      <c r="VLX1038" s="197"/>
      <c r="VLY1038" s="197"/>
      <c r="VLZ1038" s="197"/>
      <c r="VMA1038" s="197"/>
      <c r="VMB1038" s="197"/>
      <c r="VMC1038" s="197"/>
      <c r="VMD1038" s="197"/>
      <c r="VME1038" s="197"/>
      <c r="VMF1038" s="197"/>
      <c r="VMG1038" s="197"/>
      <c r="VMH1038" s="197"/>
      <c r="VMI1038" s="197"/>
      <c r="VMJ1038" s="197"/>
      <c r="VMK1038" s="197"/>
      <c r="VML1038" s="197"/>
      <c r="VMM1038" s="197"/>
      <c r="VMN1038" s="197"/>
      <c r="VMO1038" s="197"/>
      <c r="VMP1038" s="197"/>
      <c r="VMQ1038" s="197"/>
      <c r="VMR1038" s="197"/>
      <c r="VMS1038" s="197"/>
      <c r="VMT1038" s="197"/>
      <c r="VMU1038" s="197"/>
      <c r="VMV1038" s="197"/>
      <c r="VMW1038" s="197"/>
      <c r="VMX1038" s="197"/>
      <c r="VMY1038" s="197"/>
      <c r="VMZ1038" s="197"/>
      <c r="VNA1038" s="197"/>
      <c r="VNB1038" s="197"/>
      <c r="VNC1038" s="197"/>
      <c r="VND1038" s="197"/>
      <c r="VNE1038" s="197"/>
      <c r="VNF1038" s="197"/>
      <c r="VNG1038" s="197"/>
      <c r="VNH1038" s="197"/>
      <c r="VNI1038" s="197"/>
      <c r="VNJ1038" s="197"/>
      <c r="VNK1038" s="197"/>
      <c r="VNL1038" s="197"/>
      <c r="VNM1038" s="197"/>
      <c r="VNN1038" s="197"/>
      <c r="VNO1038" s="197"/>
      <c r="VNP1038" s="197"/>
      <c r="VNQ1038" s="197"/>
      <c r="VNR1038" s="197"/>
      <c r="VNS1038" s="197"/>
      <c r="VNT1038" s="197"/>
      <c r="VNU1038" s="197"/>
      <c r="VNV1038" s="197"/>
      <c r="VNW1038" s="197"/>
      <c r="VNX1038" s="197"/>
      <c r="VNY1038" s="197"/>
      <c r="VNZ1038" s="197"/>
      <c r="VOA1038" s="197"/>
      <c r="VOB1038" s="197"/>
      <c r="VOC1038" s="197"/>
      <c r="VOD1038" s="197"/>
      <c r="VOE1038" s="197"/>
      <c r="VOF1038" s="197"/>
      <c r="VOG1038" s="197"/>
      <c r="VOH1038" s="197"/>
      <c r="VOI1038" s="197"/>
      <c r="VOJ1038" s="197"/>
      <c r="VOK1038" s="197"/>
      <c r="VOL1038" s="197"/>
      <c r="VOM1038" s="197"/>
      <c r="VON1038" s="197"/>
      <c r="VOO1038" s="197"/>
      <c r="VOP1038" s="197"/>
      <c r="VOQ1038" s="197"/>
      <c r="VOR1038" s="197"/>
      <c r="VOS1038" s="197"/>
      <c r="VOT1038" s="197"/>
      <c r="VOU1038" s="197"/>
      <c r="VOV1038" s="197"/>
      <c r="VOW1038" s="197"/>
      <c r="VOX1038" s="197"/>
      <c r="VOY1038" s="197"/>
      <c r="VOZ1038" s="197"/>
      <c r="VPA1038" s="197"/>
      <c r="VPB1038" s="197"/>
      <c r="VPC1038" s="197"/>
      <c r="VPD1038" s="197"/>
      <c r="VPE1038" s="197"/>
      <c r="VPF1038" s="197"/>
      <c r="VPG1038" s="197"/>
      <c r="VPH1038" s="197"/>
      <c r="VPI1038" s="197"/>
      <c r="VPJ1038" s="197"/>
      <c r="VPK1038" s="197"/>
      <c r="VPL1038" s="197"/>
      <c r="VPM1038" s="197"/>
      <c r="VPN1038" s="197"/>
      <c r="VPO1038" s="197"/>
      <c r="VPP1038" s="197"/>
      <c r="VPQ1038" s="197"/>
      <c r="VPR1038" s="197"/>
      <c r="VPS1038" s="197"/>
      <c r="VPT1038" s="197"/>
      <c r="VPU1038" s="197"/>
      <c r="VPV1038" s="197"/>
      <c r="VPW1038" s="197"/>
      <c r="VPX1038" s="197"/>
      <c r="VPY1038" s="197"/>
      <c r="VPZ1038" s="197"/>
      <c r="VQA1038" s="197"/>
      <c r="VQB1038" s="197"/>
      <c r="VQC1038" s="197"/>
      <c r="VQD1038" s="197"/>
      <c r="VQE1038" s="197"/>
      <c r="VQF1038" s="197"/>
      <c r="VQG1038" s="197"/>
      <c r="VQH1038" s="197"/>
      <c r="VQI1038" s="197"/>
      <c r="VQJ1038" s="197"/>
      <c r="VQK1038" s="197"/>
      <c r="VQL1038" s="197"/>
      <c r="VQM1038" s="197"/>
      <c r="VQN1038" s="197"/>
      <c r="VQO1038" s="197"/>
      <c r="VQP1038" s="197"/>
      <c r="VQQ1038" s="197"/>
      <c r="VQR1038" s="197"/>
      <c r="VQS1038" s="197"/>
      <c r="VQT1038" s="197"/>
      <c r="VQU1038" s="197"/>
      <c r="VQV1038" s="197"/>
      <c r="VQW1038" s="197"/>
      <c r="VQX1038" s="197"/>
      <c r="VQY1038" s="197"/>
      <c r="VQZ1038" s="197"/>
      <c r="VRA1038" s="197"/>
      <c r="VRB1038" s="197"/>
      <c r="VRC1038" s="197"/>
      <c r="VRD1038" s="197"/>
      <c r="VRE1038" s="197"/>
      <c r="VRF1038" s="197"/>
      <c r="VRG1038" s="197"/>
      <c r="VRH1038" s="197"/>
      <c r="VRI1038" s="197"/>
      <c r="VRJ1038" s="197"/>
      <c r="VRK1038" s="197"/>
      <c r="VRL1038" s="197"/>
      <c r="VRM1038" s="197"/>
      <c r="VRN1038" s="197"/>
      <c r="VRO1038" s="197"/>
      <c r="VRP1038" s="197"/>
      <c r="VRQ1038" s="197"/>
      <c r="VRR1038" s="197"/>
      <c r="VRS1038" s="197"/>
      <c r="VRT1038" s="197"/>
      <c r="VRU1038" s="197"/>
      <c r="VRV1038" s="197"/>
      <c r="VRW1038" s="197"/>
      <c r="VRX1038" s="197"/>
      <c r="VRY1038" s="197"/>
      <c r="VRZ1038" s="197"/>
      <c r="VSA1038" s="197"/>
      <c r="VSB1038" s="197"/>
      <c r="VSC1038" s="197"/>
      <c r="VSD1038" s="197"/>
      <c r="VSE1038" s="197"/>
      <c r="VSF1038" s="197"/>
      <c r="VSG1038" s="197"/>
      <c r="VSH1038" s="197"/>
      <c r="VSI1038" s="197"/>
      <c r="VSJ1038" s="197"/>
      <c r="VSK1038" s="197"/>
      <c r="VSL1038" s="197"/>
      <c r="VSM1038" s="197"/>
      <c r="VSN1038" s="197"/>
      <c r="VSO1038" s="197"/>
      <c r="VSP1038" s="197"/>
      <c r="VSQ1038" s="197"/>
      <c r="VSR1038" s="197"/>
      <c r="VSS1038" s="197"/>
      <c r="VST1038" s="197"/>
      <c r="VSU1038" s="197"/>
      <c r="VSV1038" s="197"/>
      <c r="VSW1038" s="197"/>
      <c r="VSX1038" s="197"/>
      <c r="VSY1038" s="197"/>
      <c r="VSZ1038" s="197"/>
      <c r="VTA1038" s="197"/>
      <c r="VTB1038" s="197"/>
      <c r="VTC1038" s="197"/>
      <c r="VTD1038" s="197"/>
      <c r="VTE1038" s="197"/>
      <c r="VTF1038" s="197"/>
      <c r="VTG1038" s="197"/>
      <c r="VTH1038" s="197"/>
      <c r="VTI1038" s="197"/>
      <c r="VTJ1038" s="197"/>
      <c r="VTK1038" s="197"/>
      <c r="VTL1038" s="197"/>
      <c r="VTM1038" s="197"/>
      <c r="VTN1038" s="197"/>
      <c r="VTO1038" s="197"/>
      <c r="VTP1038" s="197"/>
      <c r="VTQ1038" s="197"/>
      <c r="VTR1038" s="197"/>
      <c r="VTS1038" s="197"/>
      <c r="VTT1038" s="197"/>
      <c r="VTU1038" s="197"/>
      <c r="VTV1038" s="197"/>
      <c r="VTW1038" s="197"/>
      <c r="VTX1038" s="197"/>
      <c r="VTY1038" s="197"/>
      <c r="VTZ1038" s="197"/>
      <c r="VUA1038" s="197"/>
      <c r="VUB1038" s="197"/>
      <c r="VUC1038" s="197"/>
      <c r="VUD1038" s="197"/>
      <c r="VUE1038" s="197"/>
      <c r="VUF1038" s="197"/>
      <c r="VUG1038" s="197"/>
      <c r="VUH1038" s="197"/>
      <c r="VUI1038" s="197"/>
      <c r="VUJ1038" s="197"/>
      <c r="VUK1038" s="197"/>
      <c r="VUL1038" s="197"/>
      <c r="VUM1038" s="197"/>
      <c r="VUN1038" s="197"/>
      <c r="VUO1038" s="197"/>
      <c r="VUP1038" s="197"/>
      <c r="VUQ1038" s="197"/>
      <c r="VUR1038" s="197"/>
      <c r="VUS1038" s="197"/>
      <c r="VUT1038" s="197"/>
      <c r="VUU1038" s="197"/>
      <c r="VUV1038" s="197"/>
      <c r="VUW1038" s="197"/>
      <c r="VUX1038" s="197"/>
      <c r="VUY1038" s="197"/>
      <c r="VUZ1038" s="197"/>
      <c r="VVA1038" s="197"/>
      <c r="VVB1038" s="197"/>
      <c r="VVC1038" s="197"/>
      <c r="VVD1038" s="197"/>
      <c r="VVE1038" s="197"/>
      <c r="VVF1038" s="197"/>
      <c r="VVG1038" s="197"/>
      <c r="VVH1038" s="197"/>
      <c r="VVI1038" s="197"/>
      <c r="VVJ1038" s="197"/>
      <c r="VVK1038" s="197"/>
      <c r="VVL1038" s="197"/>
      <c r="VVM1038" s="197"/>
      <c r="VVN1038" s="197"/>
      <c r="VVO1038" s="197"/>
      <c r="VVP1038" s="197"/>
      <c r="VVQ1038" s="197"/>
      <c r="VVR1038" s="197"/>
      <c r="VVS1038" s="197"/>
      <c r="VVT1038" s="197"/>
      <c r="VVU1038" s="197"/>
      <c r="VVV1038" s="197"/>
      <c r="VVW1038" s="197"/>
      <c r="VVX1038" s="197"/>
      <c r="VVY1038" s="197"/>
      <c r="VVZ1038" s="197"/>
      <c r="VWA1038" s="197"/>
      <c r="VWB1038" s="197"/>
      <c r="VWC1038" s="197"/>
      <c r="VWD1038" s="197"/>
      <c r="VWE1038" s="197"/>
      <c r="VWF1038" s="197"/>
      <c r="VWG1038" s="197"/>
      <c r="VWH1038" s="197"/>
      <c r="VWI1038" s="197"/>
      <c r="VWJ1038" s="197"/>
      <c r="VWK1038" s="197"/>
      <c r="VWL1038" s="197"/>
      <c r="VWM1038" s="197"/>
      <c r="VWN1038" s="197"/>
      <c r="VWO1038" s="197"/>
      <c r="VWP1038" s="197"/>
      <c r="VWQ1038" s="197"/>
      <c r="VWR1038" s="197"/>
      <c r="VWS1038" s="197"/>
      <c r="VWT1038" s="197"/>
      <c r="VWU1038" s="197"/>
      <c r="VWV1038" s="197"/>
      <c r="VWW1038" s="197"/>
      <c r="VWX1038" s="197"/>
      <c r="VWY1038" s="197"/>
      <c r="VWZ1038" s="197"/>
      <c r="VXA1038" s="197"/>
      <c r="VXB1038" s="197"/>
      <c r="VXC1038" s="197"/>
      <c r="VXD1038" s="197"/>
      <c r="VXE1038" s="197"/>
      <c r="VXF1038" s="197"/>
      <c r="VXG1038" s="197"/>
      <c r="VXH1038" s="197"/>
      <c r="VXI1038" s="197"/>
      <c r="VXJ1038" s="197"/>
      <c r="VXK1038" s="197"/>
      <c r="VXL1038" s="197"/>
      <c r="VXM1038" s="197"/>
      <c r="VXN1038" s="197"/>
      <c r="VXO1038" s="197"/>
      <c r="VXP1038" s="197"/>
      <c r="VXQ1038" s="197"/>
      <c r="VXR1038" s="197"/>
      <c r="VXS1038" s="197"/>
      <c r="VXT1038" s="197"/>
      <c r="VXU1038" s="197"/>
      <c r="VXV1038" s="197"/>
      <c r="VXW1038" s="197"/>
      <c r="VXX1038" s="197"/>
      <c r="VXY1038" s="197"/>
      <c r="VXZ1038" s="197"/>
      <c r="VYA1038" s="197"/>
      <c r="VYB1038" s="197"/>
      <c r="VYC1038" s="197"/>
      <c r="VYD1038" s="197"/>
      <c r="VYE1038" s="197"/>
      <c r="VYF1038" s="197"/>
      <c r="VYG1038" s="197"/>
      <c r="VYH1038" s="197"/>
      <c r="VYI1038" s="197"/>
      <c r="VYJ1038" s="197"/>
      <c r="VYK1038" s="197"/>
      <c r="VYL1038" s="197"/>
      <c r="VYM1038" s="197"/>
      <c r="VYN1038" s="197"/>
      <c r="VYO1038" s="197"/>
      <c r="VYP1038" s="197"/>
      <c r="VYQ1038" s="197"/>
      <c r="VYR1038" s="197"/>
      <c r="VYS1038" s="197"/>
      <c r="VYT1038" s="197"/>
      <c r="VYU1038" s="197"/>
      <c r="VYV1038" s="197"/>
      <c r="VYW1038" s="197"/>
      <c r="VYX1038" s="197"/>
      <c r="VYY1038" s="197"/>
      <c r="VYZ1038" s="197"/>
      <c r="VZA1038" s="197"/>
      <c r="VZB1038" s="197"/>
      <c r="VZC1038" s="197"/>
      <c r="VZD1038" s="197"/>
      <c r="VZE1038" s="197"/>
      <c r="VZF1038" s="197"/>
      <c r="VZG1038" s="197"/>
      <c r="VZH1038" s="197"/>
      <c r="VZI1038" s="197"/>
      <c r="VZJ1038" s="197"/>
      <c r="VZK1038" s="197"/>
      <c r="VZL1038" s="197"/>
      <c r="VZM1038" s="197"/>
      <c r="VZN1038" s="197"/>
      <c r="VZO1038" s="197"/>
      <c r="VZP1038" s="197"/>
      <c r="VZQ1038" s="197"/>
      <c r="VZR1038" s="197"/>
      <c r="VZS1038" s="197"/>
      <c r="VZT1038" s="197"/>
      <c r="VZU1038" s="197"/>
      <c r="VZV1038" s="197"/>
      <c r="VZW1038" s="197"/>
      <c r="VZX1038" s="197"/>
      <c r="VZY1038" s="197"/>
      <c r="VZZ1038" s="197"/>
      <c r="WAA1038" s="197"/>
      <c r="WAB1038" s="197"/>
      <c r="WAC1038" s="197"/>
      <c r="WAD1038" s="197"/>
      <c r="WAE1038" s="197"/>
      <c r="WAF1038" s="197"/>
      <c r="WAG1038" s="197"/>
      <c r="WAH1038" s="197"/>
      <c r="WAI1038" s="197"/>
      <c r="WAJ1038" s="197"/>
      <c r="WAK1038" s="197"/>
      <c r="WAL1038" s="197"/>
      <c r="WAM1038" s="197"/>
      <c r="WAN1038" s="197"/>
      <c r="WAO1038" s="197"/>
      <c r="WAP1038" s="197"/>
      <c r="WAQ1038" s="197"/>
      <c r="WAR1038" s="197"/>
      <c r="WAS1038" s="197"/>
      <c r="WAT1038" s="197"/>
      <c r="WAU1038" s="197"/>
      <c r="WAV1038" s="197"/>
      <c r="WAW1038" s="197"/>
      <c r="WAX1038" s="197"/>
      <c r="WAY1038" s="197"/>
      <c r="WAZ1038" s="197"/>
      <c r="WBA1038" s="197"/>
      <c r="WBB1038" s="197"/>
      <c r="WBC1038" s="197"/>
      <c r="WBD1038" s="197"/>
      <c r="WBE1038" s="197"/>
      <c r="WBF1038" s="197"/>
      <c r="WBG1038" s="197"/>
      <c r="WBH1038" s="197"/>
      <c r="WBI1038" s="197"/>
      <c r="WBJ1038" s="197"/>
      <c r="WBK1038" s="197"/>
      <c r="WBL1038" s="197"/>
      <c r="WBM1038" s="197"/>
      <c r="WBN1038" s="197"/>
      <c r="WBO1038" s="197"/>
      <c r="WBP1038" s="197"/>
      <c r="WBQ1038" s="197"/>
      <c r="WBR1038" s="197"/>
      <c r="WBS1038" s="197"/>
      <c r="WBT1038" s="197"/>
      <c r="WBU1038" s="197"/>
      <c r="WBV1038" s="197"/>
      <c r="WBW1038" s="197"/>
      <c r="WBX1038" s="197"/>
      <c r="WBY1038" s="197"/>
      <c r="WBZ1038" s="197"/>
      <c r="WCA1038" s="197"/>
      <c r="WCB1038" s="197"/>
      <c r="WCC1038" s="197"/>
      <c r="WCD1038" s="197"/>
      <c r="WCE1038" s="197"/>
      <c r="WCF1038" s="197"/>
      <c r="WCG1038" s="197"/>
      <c r="WCH1038" s="197"/>
      <c r="WCI1038" s="197"/>
      <c r="WCJ1038" s="197"/>
      <c r="WCK1038" s="197"/>
      <c r="WCL1038" s="197"/>
      <c r="WCM1038" s="197"/>
      <c r="WCN1038" s="197"/>
      <c r="WCO1038" s="197"/>
      <c r="WCP1038" s="197"/>
      <c r="WCQ1038" s="197"/>
      <c r="WCR1038" s="197"/>
      <c r="WCS1038" s="197"/>
      <c r="WCT1038" s="197"/>
      <c r="WCU1038" s="197"/>
      <c r="WCV1038" s="197"/>
      <c r="WCW1038" s="197"/>
      <c r="WCX1038" s="197"/>
      <c r="WCY1038" s="197"/>
      <c r="WCZ1038" s="197"/>
      <c r="WDA1038" s="197"/>
      <c r="WDB1038" s="197"/>
      <c r="WDC1038" s="197"/>
      <c r="WDD1038" s="197"/>
      <c r="WDE1038" s="197"/>
      <c r="WDF1038" s="197"/>
      <c r="WDG1038" s="197"/>
      <c r="WDH1038" s="197"/>
      <c r="WDI1038" s="197"/>
      <c r="WDJ1038" s="197"/>
      <c r="WDK1038" s="197"/>
      <c r="WDL1038" s="197"/>
      <c r="WDM1038" s="197"/>
      <c r="WDN1038" s="197"/>
      <c r="WDO1038" s="197"/>
      <c r="WDP1038" s="197"/>
      <c r="WDQ1038" s="197"/>
      <c r="WDR1038" s="197"/>
      <c r="WDS1038" s="197"/>
      <c r="WDT1038" s="197"/>
      <c r="WDU1038" s="197"/>
      <c r="WDV1038" s="197"/>
      <c r="WDW1038" s="197"/>
      <c r="WDX1038" s="197"/>
      <c r="WDY1038" s="197"/>
      <c r="WDZ1038" s="197"/>
      <c r="WEA1038" s="197"/>
      <c r="WEB1038" s="197"/>
      <c r="WEC1038" s="197"/>
      <c r="WED1038" s="197"/>
      <c r="WEE1038" s="197"/>
      <c r="WEF1038" s="197"/>
      <c r="WEG1038" s="197"/>
      <c r="WEH1038" s="197"/>
      <c r="WEI1038" s="197"/>
      <c r="WEJ1038" s="197"/>
      <c r="WEK1038" s="197"/>
      <c r="WEL1038" s="197"/>
      <c r="WEM1038" s="197"/>
      <c r="WEN1038" s="197"/>
      <c r="WEO1038" s="197"/>
      <c r="WEP1038" s="197"/>
      <c r="WEQ1038" s="197"/>
      <c r="WER1038" s="197"/>
      <c r="WES1038" s="197"/>
      <c r="WET1038" s="197"/>
      <c r="WEU1038" s="197"/>
      <c r="WEV1038" s="197"/>
      <c r="WEW1038" s="197"/>
      <c r="WEX1038" s="197"/>
      <c r="WEY1038" s="197"/>
      <c r="WEZ1038" s="197"/>
      <c r="WFA1038" s="197"/>
      <c r="WFB1038" s="197"/>
      <c r="WFC1038" s="197"/>
      <c r="WFD1038" s="197"/>
      <c r="WFE1038" s="197"/>
      <c r="WFF1038" s="197"/>
      <c r="WFG1038" s="197"/>
      <c r="WFH1038" s="197"/>
      <c r="WFI1038" s="197"/>
      <c r="WFJ1038" s="197"/>
      <c r="WFK1038" s="197"/>
      <c r="WFL1038" s="197"/>
      <c r="WFM1038" s="197"/>
      <c r="WFN1038" s="197"/>
      <c r="WFO1038" s="197"/>
      <c r="WFP1038" s="197"/>
      <c r="WFQ1038" s="197"/>
      <c r="WFR1038" s="197"/>
      <c r="WFS1038" s="197"/>
      <c r="WFT1038" s="197"/>
      <c r="WFU1038" s="197"/>
      <c r="WFV1038" s="197"/>
      <c r="WFW1038" s="197"/>
      <c r="WFX1038" s="197"/>
      <c r="WFY1038" s="197"/>
      <c r="WFZ1038" s="197"/>
      <c r="WGA1038" s="197"/>
      <c r="WGB1038" s="197"/>
      <c r="WGC1038" s="197"/>
      <c r="WGD1038" s="197"/>
      <c r="WGE1038" s="197"/>
      <c r="WGF1038" s="197"/>
      <c r="WGG1038" s="197"/>
      <c r="WGH1038" s="197"/>
      <c r="WGI1038" s="197"/>
      <c r="WGJ1038" s="197"/>
      <c r="WGK1038" s="197"/>
      <c r="WGL1038" s="197"/>
      <c r="WGM1038" s="197"/>
      <c r="WGN1038" s="197"/>
      <c r="WGO1038" s="197"/>
      <c r="WGP1038" s="197"/>
      <c r="WGQ1038" s="197"/>
      <c r="WGR1038" s="197"/>
      <c r="WGS1038" s="197"/>
      <c r="WGT1038" s="197"/>
      <c r="WGU1038" s="197"/>
      <c r="WGV1038" s="197"/>
      <c r="WGW1038" s="197"/>
      <c r="WGX1038" s="197"/>
      <c r="WGY1038" s="197"/>
      <c r="WGZ1038" s="197"/>
      <c r="WHA1038" s="197"/>
      <c r="WHB1038" s="197"/>
      <c r="WHC1038" s="197"/>
      <c r="WHD1038" s="197"/>
      <c r="WHE1038" s="197"/>
      <c r="WHF1038" s="197"/>
      <c r="WHG1038" s="197"/>
      <c r="WHH1038" s="197"/>
      <c r="WHI1038" s="197"/>
      <c r="WHJ1038" s="197"/>
      <c r="WHK1038" s="197"/>
      <c r="WHL1038" s="197"/>
      <c r="WHM1038" s="197"/>
      <c r="WHN1038" s="197"/>
      <c r="WHO1038" s="197"/>
      <c r="WHP1038" s="197"/>
      <c r="WHQ1038" s="197"/>
      <c r="WHR1038" s="197"/>
      <c r="WHS1038" s="197"/>
      <c r="WHT1038" s="197"/>
      <c r="WHU1038" s="197"/>
      <c r="WHV1038" s="197"/>
      <c r="WHW1038" s="197"/>
      <c r="WHX1038" s="197"/>
      <c r="WHY1038" s="197"/>
      <c r="WHZ1038" s="197"/>
      <c r="WIA1038" s="197"/>
      <c r="WIB1038" s="197"/>
      <c r="WIC1038" s="197"/>
      <c r="WID1038" s="197"/>
      <c r="WIE1038" s="197"/>
      <c r="WIF1038" s="197"/>
      <c r="WIG1038" s="197"/>
      <c r="WIH1038" s="197"/>
      <c r="WII1038" s="197"/>
      <c r="WIJ1038" s="197"/>
      <c r="WIK1038" s="197"/>
      <c r="WIL1038" s="197"/>
      <c r="WIM1038" s="197"/>
      <c r="WIN1038" s="197"/>
      <c r="WIO1038" s="197"/>
      <c r="WIP1038" s="197"/>
      <c r="WIQ1038" s="197"/>
      <c r="WIR1038" s="197"/>
      <c r="WIS1038" s="197"/>
      <c r="WIT1038" s="197"/>
      <c r="WIU1038" s="197"/>
      <c r="WIV1038" s="197"/>
      <c r="WIW1038" s="197"/>
      <c r="WIX1038" s="197"/>
      <c r="WIY1038" s="197"/>
      <c r="WIZ1038" s="197"/>
      <c r="WJA1038" s="197"/>
      <c r="WJB1038" s="197"/>
      <c r="WJC1038" s="197"/>
      <c r="WJD1038" s="197"/>
      <c r="WJE1038" s="197"/>
      <c r="WJF1038" s="197"/>
      <c r="WJG1038" s="197"/>
      <c r="WJH1038" s="197"/>
      <c r="WJI1038" s="197"/>
      <c r="WJJ1038" s="197"/>
      <c r="WJK1038" s="197"/>
      <c r="WJL1038" s="197"/>
      <c r="WJM1038" s="197"/>
      <c r="WJN1038" s="197"/>
      <c r="WJO1038" s="197"/>
      <c r="WJP1038" s="197"/>
      <c r="WJQ1038" s="197"/>
      <c r="WJR1038" s="197"/>
      <c r="WJS1038" s="197"/>
      <c r="WJT1038" s="197"/>
      <c r="WJU1038" s="197"/>
      <c r="WJV1038" s="197"/>
      <c r="WJW1038" s="197"/>
      <c r="WJX1038" s="197"/>
      <c r="WJY1038" s="197"/>
      <c r="WJZ1038" s="197"/>
      <c r="WKA1038" s="197"/>
      <c r="WKB1038" s="197"/>
      <c r="WKC1038" s="197"/>
      <c r="WKD1038" s="197"/>
      <c r="WKE1038" s="197"/>
      <c r="WKF1038" s="197"/>
      <c r="WKG1038" s="197"/>
      <c r="WKH1038" s="197"/>
      <c r="WKI1038" s="197"/>
      <c r="WKJ1038" s="197"/>
      <c r="WKK1038" s="197"/>
      <c r="WKL1038" s="197"/>
      <c r="WKM1038" s="197"/>
      <c r="WKN1038" s="197"/>
      <c r="WKO1038" s="197"/>
      <c r="WKP1038" s="197"/>
      <c r="WKQ1038" s="197"/>
      <c r="WKR1038" s="197"/>
      <c r="WKS1038" s="197"/>
      <c r="WKT1038" s="197"/>
      <c r="WKU1038" s="197"/>
      <c r="WKV1038" s="197"/>
      <c r="WKW1038" s="197"/>
      <c r="WKX1038" s="197"/>
      <c r="WKY1038" s="197"/>
      <c r="WKZ1038" s="197"/>
      <c r="WLA1038" s="197"/>
      <c r="WLB1038" s="197"/>
      <c r="WLC1038" s="197"/>
      <c r="WLD1038" s="197"/>
      <c r="WLE1038" s="197"/>
      <c r="WLF1038" s="197"/>
      <c r="WLG1038" s="197"/>
      <c r="WLH1038" s="197"/>
      <c r="WLI1038" s="197"/>
      <c r="WLJ1038" s="197"/>
      <c r="WLK1038" s="197"/>
      <c r="WLL1038" s="197"/>
      <c r="WLM1038" s="197"/>
      <c r="WLN1038" s="197"/>
      <c r="WLO1038" s="197"/>
      <c r="WLP1038" s="197"/>
      <c r="WLQ1038" s="197"/>
      <c r="WLR1038" s="197"/>
      <c r="WLS1038" s="197"/>
      <c r="WLT1038" s="197"/>
      <c r="WLU1038" s="197"/>
      <c r="WLV1038" s="197"/>
      <c r="WLW1038" s="197"/>
      <c r="WLX1038" s="197"/>
      <c r="WLY1038" s="197"/>
      <c r="WLZ1038" s="197"/>
      <c r="WMA1038" s="197"/>
      <c r="WMB1038" s="197"/>
      <c r="WMC1038" s="197"/>
      <c r="WMD1038" s="197"/>
      <c r="WME1038" s="197"/>
      <c r="WMF1038" s="197"/>
      <c r="WMG1038" s="197"/>
      <c r="WMH1038" s="197"/>
      <c r="WMI1038" s="197"/>
      <c r="WMJ1038" s="197"/>
      <c r="WMK1038" s="197"/>
      <c r="WML1038" s="197"/>
      <c r="WMM1038" s="197"/>
      <c r="WMN1038" s="197"/>
      <c r="WMO1038" s="197"/>
      <c r="WMP1038" s="197"/>
      <c r="WMQ1038" s="197"/>
      <c r="WMR1038" s="197"/>
      <c r="WMS1038" s="197"/>
      <c r="WMT1038" s="197"/>
      <c r="WMU1038" s="197"/>
      <c r="WMV1038" s="197"/>
      <c r="WMW1038" s="197"/>
      <c r="WMX1038" s="197"/>
      <c r="WMY1038" s="197"/>
      <c r="WMZ1038" s="197"/>
      <c r="WNA1038" s="197"/>
      <c r="WNB1038" s="197"/>
      <c r="WNC1038" s="197"/>
      <c r="WND1038" s="197"/>
      <c r="WNE1038" s="197"/>
      <c r="WNF1038" s="197"/>
      <c r="WNG1038" s="197"/>
      <c r="WNH1038" s="197"/>
      <c r="WNI1038" s="197"/>
      <c r="WNJ1038" s="197"/>
      <c r="WNK1038" s="197"/>
      <c r="WNL1038" s="197"/>
      <c r="WNM1038" s="197"/>
      <c r="WNN1038" s="197"/>
      <c r="WNO1038" s="197"/>
      <c r="WNP1038" s="197"/>
      <c r="WNQ1038" s="197"/>
      <c r="WNR1038" s="197"/>
      <c r="WNS1038" s="197"/>
      <c r="WNT1038" s="197"/>
      <c r="WNU1038" s="197"/>
      <c r="WNV1038" s="197"/>
      <c r="WNW1038" s="197"/>
      <c r="WNX1038" s="197"/>
      <c r="WNY1038" s="197"/>
      <c r="WNZ1038" s="197"/>
      <c r="WOA1038" s="197"/>
      <c r="WOB1038" s="197"/>
      <c r="WOC1038" s="197"/>
      <c r="WOD1038" s="197"/>
      <c r="WOE1038" s="197"/>
      <c r="WOF1038" s="197"/>
      <c r="WOG1038" s="197"/>
      <c r="WOH1038" s="197"/>
      <c r="WOI1038" s="197"/>
      <c r="WOJ1038" s="197"/>
      <c r="WOK1038" s="197"/>
      <c r="WOL1038" s="197"/>
      <c r="WOM1038" s="197"/>
      <c r="WON1038" s="197"/>
      <c r="WOO1038" s="197"/>
      <c r="WOP1038" s="197"/>
      <c r="WOQ1038" s="197"/>
      <c r="WOR1038" s="197"/>
      <c r="WOS1038" s="197"/>
      <c r="WOT1038" s="197"/>
      <c r="WOU1038" s="197"/>
      <c r="WOV1038" s="197"/>
      <c r="WOW1038" s="197"/>
      <c r="WOX1038" s="197"/>
      <c r="WOY1038" s="197"/>
      <c r="WOZ1038" s="197"/>
      <c r="WPA1038" s="197"/>
      <c r="WPB1038" s="197"/>
      <c r="WPC1038" s="197"/>
      <c r="WPD1038" s="197"/>
      <c r="WPE1038" s="197"/>
      <c r="WPF1038" s="197"/>
      <c r="WPG1038" s="197"/>
      <c r="WPH1038" s="197"/>
      <c r="WPI1038" s="197"/>
      <c r="WPJ1038" s="197"/>
      <c r="WPK1038" s="197"/>
      <c r="WPL1038" s="197"/>
      <c r="WPM1038" s="197"/>
      <c r="WPN1038" s="197"/>
      <c r="WPO1038" s="197"/>
      <c r="WPP1038" s="197"/>
      <c r="WPQ1038" s="197"/>
      <c r="WPR1038" s="197"/>
      <c r="WPS1038" s="197"/>
      <c r="WPT1038" s="197"/>
      <c r="WPU1038" s="197"/>
      <c r="WPV1038" s="197"/>
      <c r="WPW1038" s="197"/>
      <c r="WPX1038" s="197"/>
      <c r="WPY1038" s="197"/>
      <c r="WPZ1038" s="197"/>
      <c r="WQA1038" s="197"/>
      <c r="WQB1038" s="197"/>
      <c r="WQC1038" s="197"/>
      <c r="WQD1038" s="197"/>
      <c r="WQE1038" s="197"/>
      <c r="WQF1038" s="197"/>
      <c r="WQG1038" s="197"/>
      <c r="WQH1038" s="197"/>
      <c r="WQI1038" s="197"/>
      <c r="WQJ1038" s="197"/>
      <c r="WQK1038" s="197"/>
      <c r="WQL1038" s="197"/>
      <c r="WQM1038" s="197"/>
      <c r="WQN1038" s="197"/>
      <c r="WQO1038" s="197"/>
      <c r="WQP1038" s="197"/>
      <c r="WQQ1038" s="197"/>
      <c r="WQR1038" s="197"/>
      <c r="WQS1038" s="197"/>
      <c r="WQT1038" s="197"/>
      <c r="WQU1038" s="197"/>
      <c r="WQV1038" s="197"/>
      <c r="WQW1038" s="197"/>
      <c r="WQX1038" s="197"/>
      <c r="WQY1038" s="197"/>
      <c r="WQZ1038" s="197"/>
      <c r="WRA1038" s="197"/>
      <c r="WRB1038" s="197"/>
      <c r="WRC1038" s="197"/>
      <c r="WRD1038" s="197"/>
      <c r="WRE1038" s="197"/>
      <c r="WRF1038" s="197"/>
      <c r="WRG1038" s="197"/>
      <c r="WRH1038" s="197"/>
      <c r="WRI1038" s="197"/>
      <c r="WRJ1038" s="197"/>
      <c r="WRK1038" s="197"/>
      <c r="WRL1038" s="197"/>
      <c r="WRM1038" s="197"/>
      <c r="WRN1038" s="197"/>
      <c r="WRO1038" s="197"/>
      <c r="WRP1038" s="197"/>
      <c r="WRQ1038" s="197"/>
      <c r="WRR1038" s="197"/>
      <c r="WRS1038" s="197"/>
      <c r="WRT1038" s="197"/>
      <c r="WRU1038" s="197"/>
      <c r="WRV1038" s="197"/>
      <c r="WRW1038" s="197"/>
      <c r="WRX1038" s="197"/>
      <c r="WRY1038" s="197"/>
      <c r="WRZ1038" s="197"/>
      <c r="WSA1038" s="197"/>
      <c r="WSB1038" s="197"/>
      <c r="WSC1038" s="197"/>
      <c r="WSD1038" s="197"/>
      <c r="WSE1038" s="197"/>
      <c r="WSF1038" s="197"/>
      <c r="WSG1038" s="197"/>
      <c r="WSH1038" s="197"/>
      <c r="WSI1038" s="197"/>
      <c r="WSJ1038" s="197"/>
      <c r="WSK1038" s="197"/>
      <c r="WSL1038" s="197"/>
      <c r="WSM1038" s="197"/>
      <c r="WSN1038" s="197"/>
      <c r="WSO1038" s="197"/>
      <c r="WSP1038" s="197"/>
      <c r="WSQ1038" s="197"/>
      <c r="WSR1038" s="197"/>
      <c r="WSS1038" s="197"/>
      <c r="WST1038" s="197"/>
      <c r="WSU1038" s="197"/>
      <c r="WSV1038" s="197"/>
      <c r="WSW1038" s="197"/>
      <c r="WSX1038" s="197"/>
      <c r="WSY1038" s="197"/>
      <c r="WSZ1038" s="197"/>
      <c r="WTA1038" s="197"/>
      <c r="WTB1038" s="197"/>
      <c r="WTC1038" s="197"/>
      <c r="WTD1038" s="197"/>
      <c r="WTE1038" s="197"/>
      <c r="WTF1038" s="197"/>
      <c r="WTG1038" s="197"/>
      <c r="WTH1038" s="197"/>
      <c r="WTI1038" s="197"/>
      <c r="WTJ1038" s="197"/>
      <c r="WTK1038" s="197"/>
      <c r="WTL1038" s="197"/>
      <c r="WTM1038" s="197"/>
      <c r="WTN1038" s="197"/>
      <c r="WTO1038" s="197"/>
      <c r="WTP1038" s="197"/>
      <c r="WTQ1038" s="197"/>
      <c r="WTR1038" s="197"/>
      <c r="WTS1038" s="197"/>
      <c r="WTT1038" s="197"/>
      <c r="WTU1038" s="197"/>
      <c r="WTV1038" s="197"/>
      <c r="WTW1038" s="197"/>
      <c r="WTX1038" s="197"/>
      <c r="WTY1038" s="197"/>
      <c r="WTZ1038" s="197"/>
      <c r="WUA1038" s="197"/>
      <c r="WUB1038" s="197"/>
      <c r="WUC1038" s="197"/>
      <c r="WUD1038" s="197"/>
      <c r="WUE1038" s="197"/>
      <c r="WUF1038" s="197"/>
      <c r="WUG1038" s="197"/>
      <c r="WUH1038" s="197"/>
      <c r="WUI1038" s="197"/>
      <c r="WUJ1038" s="197"/>
      <c r="WUK1038" s="197"/>
      <c r="WUL1038" s="197"/>
      <c r="WUM1038" s="197"/>
      <c r="WUN1038" s="197"/>
      <c r="WUO1038" s="197"/>
      <c r="WUP1038" s="197"/>
      <c r="WUQ1038" s="197"/>
      <c r="WUR1038" s="197"/>
      <c r="WUS1038" s="197"/>
      <c r="WUT1038" s="197"/>
      <c r="WUU1038" s="197"/>
      <c r="WUV1038" s="197"/>
      <c r="WUW1038" s="197"/>
      <c r="WUX1038" s="197"/>
      <c r="WUY1038" s="197"/>
      <c r="WUZ1038" s="197"/>
      <c r="WVA1038" s="197"/>
      <c r="WVB1038" s="197"/>
      <c r="WVC1038" s="197"/>
      <c r="WVD1038" s="197"/>
      <c r="WVE1038" s="197"/>
      <c r="WVF1038" s="197"/>
      <c r="WVG1038" s="197"/>
      <c r="WVH1038" s="197"/>
      <c r="WVI1038" s="197"/>
      <c r="WVJ1038" s="197"/>
      <c r="WVK1038" s="197"/>
      <c r="WVL1038" s="197"/>
      <c r="WVM1038" s="197"/>
      <c r="WVN1038" s="197"/>
      <c r="WVO1038" s="197"/>
      <c r="WVP1038" s="197"/>
      <c r="WVQ1038" s="197"/>
      <c r="WVR1038" s="197"/>
      <c r="WVS1038" s="197"/>
      <c r="WVT1038" s="197"/>
      <c r="WVU1038" s="197"/>
      <c r="WVV1038" s="197"/>
      <c r="WVW1038" s="197"/>
      <c r="WVX1038" s="197"/>
      <c r="WVY1038" s="197"/>
      <c r="WVZ1038" s="197"/>
      <c r="WWA1038" s="197"/>
      <c r="WWB1038" s="197"/>
      <c r="WWC1038" s="197"/>
      <c r="WWD1038" s="197"/>
      <c r="WWE1038" s="197"/>
      <c r="WWF1038" s="197"/>
      <c r="WWG1038" s="197"/>
      <c r="WWH1038" s="197"/>
      <c r="WWI1038" s="197"/>
      <c r="WWJ1038" s="197"/>
      <c r="WWK1038" s="197"/>
      <c r="WWL1038" s="197"/>
      <c r="WWM1038" s="197"/>
      <c r="WWN1038" s="197"/>
      <c r="WWO1038" s="197"/>
      <c r="WWP1038" s="197"/>
      <c r="WWQ1038" s="197"/>
      <c r="WWR1038" s="197"/>
      <c r="WWS1038" s="197"/>
      <c r="WWT1038" s="197"/>
      <c r="WWU1038" s="197"/>
      <c r="WWV1038" s="197"/>
      <c r="WWW1038" s="197"/>
      <c r="WWX1038" s="197"/>
      <c r="WWY1038" s="197"/>
      <c r="WWZ1038" s="197"/>
      <c r="WXA1038" s="197"/>
      <c r="WXB1038" s="197"/>
      <c r="WXC1038" s="197"/>
      <c r="WXD1038" s="197"/>
      <c r="WXE1038" s="197"/>
      <c r="WXF1038" s="197"/>
      <c r="WXG1038" s="197"/>
      <c r="WXH1038" s="197"/>
      <c r="WXI1038" s="197"/>
      <c r="WXJ1038" s="197"/>
      <c r="WXK1038" s="197"/>
      <c r="WXL1038" s="197"/>
      <c r="WXM1038" s="197"/>
      <c r="WXN1038" s="197"/>
      <c r="WXO1038" s="197"/>
      <c r="WXP1038" s="197"/>
      <c r="WXQ1038" s="197"/>
      <c r="WXR1038" s="197"/>
      <c r="WXS1038" s="197"/>
      <c r="WXT1038" s="197"/>
      <c r="WXU1038" s="197"/>
      <c r="WXV1038" s="197"/>
      <c r="WXW1038" s="197"/>
      <c r="WXX1038" s="197"/>
      <c r="WXY1038" s="197"/>
      <c r="WXZ1038" s="197"/>
      <c r="WYA1038" s="197"/>
      <c r="WYB1038" s="197"/>
      <c r="WYC1038" s="197"/>
      <c r="WYD1038" s="197"/>
      <c r="WYE1038" s="197"/>
      <c r="WYF1038" s="197"/>
      <c r="WYG1038" s="197"/>
      <c r="WYH1038" s="197"/>
      <c r="WYI1038" s="197"/>
      <c r="WYJ1038" s="197"/>
      <c r="WYK1038" s="197"/>
      <c r="WYL1038" s="197"/>
      <c r="WYM1038" s="197"/>
      <c r="WYN1038" s="197"/>
      <c r="WYO1038" s="197"/>
      <c r="WYP1038" s="197"/>
      <c r="WYQ1038" s="197"/>
      <c r="WYR1038" s="197"/>
      <c r="WYS1038" s="197"/>
      <c r="WYT1038" s="197"/>
      <c r="WYU1038" s="197"/>
      <c r="WYV1038" s="197"/>
      <c r="WYW1038" s="197"/>
      <c r="WYX1038" s="197"/>
      <c r="WYY1038" s="197"/>
      <c r="WYZ1038" s="197"/>
      <c r="WZA1038" s="197"/>
      <c r="WZB1038" s="197"/>
      <c r="WZC1038" s="197"/>
      <c r="WZD1038" s="197"/>
      <c r="WZE1038" s="197"/>
      <c r="WZF1038" s="197"/>
      <c r="WZG1038" s="197"/>
      <c r="WZH1038" s="197"/>
      <c r="WZI1038" s="197"/>
      <c r="WZJ1038" s="197"/>
      <c r="WZK1038" s="197"/>
      <c r="WZL1038" s="197"/>
      <c r="WZM1038" s="197"/>
      <c r="WZN1038" s="197"/>
      <c r="WZO1038" s="197"/>
      <c r="WZP1038" s="197"/>
      <c r="WZQ1038" s="197"/>
      <c r="WZR1038" s="197"/>
      <c r="WZS1038" s="197"/>
      <c r="WZT1038" s="197"/>
      <c r="WZU1038" s="197"/>
      <c r="WZV1038" s="197"/>
      <c r="WZW1038" s="197"/>
      <c r="WZX1038" s="197"/>
      <c r="WZY1038" s="197"/>
      <c r="WZZ1038" s="197"/>
      <c r="XAA1038" s="197"/>
      <c r="XAB1038" s="197"/>
      <c r="XAC1038" s="197"/>
      <c r="XAD1038" s="197"/>
      <c r="XAE1038" s="197"/>
      <c r="XAF1038" s="197"/>
      <c r="XAG1038" s="197"/>
      <c r="XAH1038" s="197"/>
      <c r="XAI1038" s="197"/>
      <c r="XAJ1038" s="197"/>
      <c r="XAK1038" s="197"/>
      <c r="XAL1038" s="197"/>
      <c r="XAM1038" s="197"/>
      <c r="XAN1038" s="197"/>
      <c r="XAO1038" s="197"/>
      <c r="XAP1038" s="197"/>
      <c r="XAQ1038" s="197"/>
      <c r="XAR1038" s="197"/>
      <c r="XAS1038" s="197"/>
      <c r="XAT1038" s="197"/>
      <c r="XAU1038" s="197"/>
      <c r="XAV1038" s="197"/>
      <c r="XAW1038" s="197"/>
      <c r="XAX1038" s="197"/>
      <c r="XAY1038" s="197"/>
      <c r="XAZ1038" s="197"/>
      <c r="XBA1038" s="197"/>
      <c r="XBB1038" s="197"/>
      <c r="XBC1038" s="197"/>
      <c r="XBD1038" s="197"/>
      <c r="XBE1038" s="197"/>
      <c r="XBF1038" s="197"/>
      <c r="XBG1038" s="197"/>
      <c r="XBH1038" s="197"/>
      <c r="XBI1038" s="197"/>
      <c r="XBJ1038" s="197"/>
      <c r="XBK1038" s="197"/>
      <c r="XBL1038" s="197"/>
      <c r="XBM1038" s="197"/>
      <c r="XBN1038" s="197"/>
      <c r="XBO1038" s="197"/>
      <c r="XBP1038" s="197"/>
      <c r="XBQ1038" s="197"/>
      <c r="XBR1038" s="197"/>
      <c r="XBS1038" s="197"/>
      <c r="XBT1038" s="197"/>
      <c r="XBU1038" s="197"/>
      <c r="XBV1038" s="197"/>
      <c r="XBW1038" s="197"/>
      <c r="XBX1038" s="197"/>
      <c r="XBY1038" s="197"/>
      <c r="XBZ1038" s="197"/>
      <c r="XCA1038" s="197"/>
      <c r="XCB1038" s="197"/>
      <c r="XCC1038" s="197"/>
      <c r="XCD1038" s="197"/>
      <c r="XCE1038" s="197"/>
      <c r="XCF1038" s="197"/>
      <c r="XCG1038" s="197"/>
      <c r="XCH1038" s="197"/>
      <c r="XCI1038" s="197"/>
      <c r="XCJ1038" s="197"/>
      <c r="XCK1038" s="197"/>
      <c r="XCL1038" s="197"/>
      <c r="XCM1038" s="197"/>
      <c r="XCN1038" s="197"/>
      <c r="XCO1038" s="197"/>
      <c r="XCP1038" s="197"/>
      <c r="XCQ1038" s="197"/>
      <c r="XCR1038" s="197"/>
      <c r="XCS1038" s="197"/>
      <c r="XCT1038" s="197"/>
      <c r="XCU1038" s="197"/>
      <c r="XCV1038" s="197"/>
      <c r="XCW1038" s="197"/>
      <c r="XCX1038" s="197"/>
      <c r="XCY1038" s="197"/>
      <c r="XCZ1038" s="197"/>
      <c r="XDA1038" s="197"/>
      <c r="XDB1038" s="197"/>
      <c r="XDC1038" s="197"/>
      <c r="XDD1038" s="197"/>
      <c r="XDE1038" s="197"/>
      <c r="XDF1038" s="197"/>
      <c r="XDG1038" s="197"/>
      <c r="XDH1038" s="197"/>
      <c r="XDI1038" s="197"/>
      <c r="XDJ1038" s="197"/>
      <c r="XDK1038" s="197"/>
      <c r="XDL1038" s="197"/>
      <c r="XDM1038" s="197"/>
      <c r="XDN1038" s="197"/>
      <c r="XDO1038" s="197"/>
      <c r="XDP1038" s="197"/>
      <c r="XDQ1038" s="197"/>
      <c r="XDR1038" s="197"/>
      <c r="XDS1038" s="197"/>
      <c r="XDT1038" s="197"/>
      <c r="XDU1038" s="197"/>
      <c r="XDV1038" s="197"/>
      <c r="XDW1038" s="197"/>
      <c r="XDX1038" s="197"/>
      <c r="XDY1038" s="197"/>
      <c r="XDZ1038" s="197"/>
      <c r="XEA1038" s="197"/>
      <c r="XEB1038" s="197"/>
      <c r="XEC1038" s="197"/>
      <c r="XED1038" s="197"/>
      <c r="XEE1038" s="197"/>
      <c r="XEF1038" s="197"/>
      <c r="XEG1038" s="197"/>
      <c r="XEH1038" s="197"/>
      <c r="XEI1038" s="197"/>
      <c r="XEJ1038" s="197"/>
      <c r="XEK1038" s="197"/>
      <c r="XEL1038" s="197"/>
      <c r="XEM1038" s="197"/>
      <c r="XEN1038" s="197"/>
      <c r="XEO1038" s="197"/>
      <c r="XEP1038" s="197"/>
      <c r="XEQ1038" s="197"/>
      <c r="XER1038" s="197"/>
      <c r="XES1038" s="197"/>
      <c r="XET1038" s="197"/>
      <c r="XEU1038" s="197"/>
      <c r="XEV1038" s="197"/>
      <c r="XEW1038" s="197"/>
      <c r="XEX1038" s="197"/>
      <c r="XEY1038" s="197"/>
      <c r="XEZ1038" s="197"/>
      <c r="XFA1038" s="197"/>
      <c r="XFB1038" s="197"/>
    </row>
    <row r="1039" spans="1:16382" ht="15" thickBot="1">
      <c r="A1039" s="378"/>
      <c r="B1039" s="387"/>
      <c r="C1039" s="387"/>
      <c r="D1039" s="387"/>
      <c r="E1039" s="58"/>
      <c r="F1039" s="59"/>
      <c r="G1039" s="233"/>
      <c r="H1039" s="43"/>
      <c r="I1039" s="337"/>
      <c r="J1039" s="43"/>
      <c r="K1039" s="310" t="str">
        <f>A1035</f>
        <v>17 KOORDINACIJE, SODELOVANJE Z NADZOROM,…</v>
      </c>
      <c r="L1039" s="596">
        <f>SUM(M1036:M1038)</f>
        <v>0</v>
      </c>
      <c r="M1039" s="596"/>
      <c r="O1039" s="434"/>
    </row>
    <row r="1040" spans="1:16382">
      <c r="A1040" s="378"/>
      <c r="B1040" s="387"/>
      <c r="C1040" s="387"/>
      <c r="D1040" s="387"/>
      <c r="E1040" s="132"/>
      <c r="F1040" s="132"/>
      <c r="G1040" s="210"/>
      <c r="H1040" s="132"/>
      <c r="I1040" s="329"/>
      <c r="J1040" s="132"/>
      <c r="K1040" s="329"/>
      <c r="L1040" s="139"/>
      <c r="M1040" s="139"/>
      <c r="O1040" s="433"/>
    </row>
    <row r="1041" spans="1:16">
      <c r="A1041" s="378"/>
      <c r="B1041" s="387"/>
      <c r="C1041" s="387"/>
      <c r="D1041" s="387"/>
      <c r="E1041" s="132"/>
      <c r="F1041" s="132"/>
      <c r="G1041" s="236"/>
      <c r="H1041" s="132"/>
      <c r="I1041" s="301"/>
      <c r="J1041" s="132"/>
      <c r="K1041" s="329"/>
      <c r="L1041" s="139"/>
      <c r="M1041" s="139"/>
      <c r="O1041" s="433"/>
    </row>
    <row r="1042" spans="1:16">
      <c r="A1042" s="378" t="s">
        <v>21</v>
      </c>
      <c r="B1042" s="387"/>
      <c r="C1042" s="387"/>
      <c r="D1042" s="387"/>
      <c r="E1042" s="132"/>
      <c r="F1042" s="132"/>
      <c r="G1042" s="236"/>
      <c r="H1042" s="195">
        <f>L129</f>
        <v>0</v>
      </c>
      <c r="I1042" s="301"/>
      <c r="J1042" s="132"/>
      <c r="K1042" s="330"/>
      <c r="L1042" s="139"/>
      <c r="M1042" s="139"/>
      <c r="O1042" s="433"/>
    </row>
    <row r="1043" spans="1:16">
      <c r="A1043" s="378" t="s">
        <v>105</v>
      </c>
      <c r="B1043" s="387"/>
      <c r="C1043" s="387"/>
      <c r="D1043" s="387"/>
      <c r="E1043" s="132"/>
      <c r="F1043" s="132"/>
      <c r="G1043" s="236"/>
      <c r="H1043" s="195">
        <f>L169</f>
        <v>0</v>
      </c>
      <c r="I1043" s="301"/>
      <c r="J1043" s="132"/>
      <c r="K1043" s="330"/>
      <c r="L1043" s="139"/>
      <c r="M1043" s="139"/>
      <c r="O1043" s="433"/>
    </row>
    <row r="1044" spans="1:16">
      <c r="A1044" s="378" t="s">
        <v>122</v>
      </c>
      <c r="B1044" s="387"/>
      <c r="C1044" s="387"/>
      <c r="D1044" s="387"/>
      <c r="E1044" s="132"/>
      <c r="F1044" s="132"/>
      <c r="G1044" s="236"/>
      <c r="H1044" s="195">
        <f>L447</f>
        <v>0</v>
      </c>
      <c r="I1044" s="301"/>
      <c r="J1044" s="362"/>
      <c r="K1044" s="330"/>
      <c r="L1044" s="138"/>
      <c r="M1044" s="137"/>
      <c r="O1044" s="138"/>
      <c r="P1044" s="192"/>
    </row>
    <row r="1045" spans="1:16">
      <c r="A1045" s="378" t="s">
        <v>228</v>
      </c>
      <c r="B1045" s="387"/>
      <c r="C1045" s="387"/>
      <c r="D1045" s="387"/>
      <c r="E1045" s="379"/>
      <c r="F1045" s="253"/>
      <c r="G1045" s="287"/>
      <c r="H1045" s="195">
        <f>L481</f>
        <v>0</v>
      </c>
      <c r="I1045" s="301"/>
      <c r="J1045" s="362"/>
      <c r="K1045" s="330"/>
      <c r="L1045" s="676"/>
      <c r="M1045" s="676"/>
      <c r="O1045" s="192"/>
      <c r="P1045" s="192"/>
    </row>
    <row r="1046" spans="1:16">
      <c r="A1046" s="378" t="s">
        <v>269</v>
      </c>
      <c r="B1046" s="387"/>
      <c r="C1046" s="387"/>
      <c r="D1046" s="387"/>
      <c r="E1046" s="379"/>
      <c r="F1046" s="253"/>
      <c r="G1046" s="287"/>
      <c r="H1046" s="195">
        <f>L544</f>
        <v>0</v>
      </c>
      <c r="I1046" s="301"/>
      <c r="J1046" s="362"/>
      <c r="K1046" s="330"/>
      <c r="L1046" s="676"/>
      <c r="M1046" s="676"/>
      <c r="O1046" s="192"/>
      <c r="P1046" s="192"/>
    </row>
    <row r="1047" spans="1:16">
      <c r="A1047" s="378" t="str">
        <f>+A546</f>
        <v>7 PREDNAPETA GEOTEHNIČNA SIDRA - TRAJNA (rezervna sidrišča)</v>
      </c>
      <c r="B1047" s="387"/>
      <c r="C1047" s="387"/>
      <c r="D1047" s="387"/>
      <c r="E1047" s="379"/>
      <c r="F1047" s="253"/>
      <c r="G1047" s="287"/>
      <c r="H1047" s="195">
        <f>+L659</f>
        <v>0</v>
      </c>
      <c r="I1047" s="301"/>
      <c r="J1047" s="362"/>
      <c r="K1047" s="330"/>
      <c r="L1047" s="550"/>
      <c r="M1047" s="550"/>
      <c r="O1047" s="539"/>
      <c r="P1047" s="192"/>
    </row>
    <row r="1048" spans="1:16">
      <c r="A1048" s="378" t="s">
        <v>911</v>
      </c>
      <c r="B1048" s="387"/>
      <c r="C1048" s="387"/>
      <c r="D1048" s="387"/>
      <c r="E1048" s="379"/>
      <c r="F1048" s="253"/>
      <c r="G1048" s="287"/>
      <c r="H1048" s="195">
        <f>L737</f>
        <v>0</v>
      </c>
      <c r="I1048" s="301"/>
      <c r="J1048" s="362"/>
      <c r="K1048" s="330"/>
      <c r="L1048" s="676"/>
      <c r="M1048" s="676"/>
      <c r="O1048" s="192"/>
      <c r="P1048" s="192"/>
    </row>
    <row r="1049" spans="1:16">
      <c r="A1049" s="378" t="s">
        <v>733</v>
      </c>
      <c r="B1049" s="387"/>
      <c r="C1049" s="387"/>
      <c r="D1049" s="387"/>
      <c r="E1049" s="379"/>
      <c r="F1049" s="253"/>
      <c r="G1049" s="287"/>
      <c r="H1049" s="195">
        <f>L833</f>
        <v>0</v>
      </c>
      <c r="I1049" s="301"/>
      <c r="J1049" s="362"/>
      <c r="K1049" s="330"/>
      <c r="L1049" s="676"/>
      <c r="M1049" s="676"/>
      <c r="O1049" s="192"/>
      <c r="P1049" s="192"/>
    </row>
    <row r="1050" spans="1:16">
      <c r="A1050" s="378" t="s">
        <v>738</v>
      </c>
      <c r="B1050" s="387"/>
      <c r="C1050" s="387"/>
      <c r="D1050" s="387"/>
      <c r="E1050" s="379"/>
      <c r="F1050" s="253"/>
      <c r="G1050" s="287"/>
      <c r="H1050" s="195">
        <f>L860</f>
        <v>0</v>
      </c>
      <c r="I1050" s="301"/>
      <c r="J1050" s="362"/>
      <c r="K1050" s="330"/>
      <c r="L1050" s="676"/>
      <c r="M1050" s="676"/>
      <c r="O1050" s="192"/>
      <c r="P1050" s="192"/>
    </row>
    <row r="1051" spans="1:16">
      <c r="A1051" s="378" t="s">
        <v>533</v>
      </c>
      <c r="B1051" s="387"/>
      <c r="C1051" s="387"/>
      <c r="D1051" s="387"/>
      <c r="E1051" s="379"/>
      <c r="F1051" s="253"/>
      <c r="G1051" s="287"/>
      <c r="H1051" s="195">
        <f>L927</f>
        <v>0</v>
      </c>
      <c r="I1051" s="301"/>
      <c r="J1051" s="362"/>
      <c r="K1051" s="330"/>
      <c r="L1051" s="676"/>
      <c r="M1051" s="676"/>
      <c r="O1051" s="192"/>
      <c r="P1051" s="192"/>
    </row>
    <row r="1052" spans="1:16">
      <c r="A1052" s="378" t="s">
        <v>540</v>
      </c>
      <c r="B1052" s="387"/>
      <c r="C1052" s="387"/>
      <c r="D1052" s="387"/>
      <c r="E1052" s="379"/>
      <c r="F1052" s="253"/>
      <c r="G1052" s="287"/>
      <c r="H1052" s="195">
        <f>L969</f>
        <v>0</v>
      </c>
      <c r="I1052" s="301"/>
      <c r="K1052" s="330"/>
      <c r="P1052" s="192"/>
    </row>
    <row r="1053" spans="1:16">
      <c r="A1053" s="378" t="s">
        <v>542</v>
      </c>
      <c r="F1053" s="253"/>
      <c r="G1053" s="287"/>
      <c r="H1053" s="195">
        <f>L972</f>
        <v>0</v>
      </c>
      <c r="I1053" s="301"/>
      <c r="K1053" s="330"/>
      <c r="P1053" s="192"/>
    </row>
    <row r="1054" spans="1:16">
      <c r="A1054" s="378" t="s">
        <v>543</v>
      </c>
      <c r="F1054" s="253"/>
      <c r="G1054" s="287"/>
      <c r="H1054" s="195">
        <f>L1021</f>
        <v>0</v>
      </c>
      <c r="I1054" s="301"/>
      <c r="K1054" s="330"/>
      <c r="P1054" s="192"/>
    </row>
    <row r="1055" spans="1:16">
      <c r="A1055" s="378" t="s">
        <v>546</v>
      </c>
      <c r="F1055" s="253"/>
      <c r="G1055" s="287"/>
      <c r="H1055" s="195">
        <f>L1034</f>
        <v>0</v>
      </c>
      <c r="I1055" s="301"/>
      <c r="K1055" s="330"/>
      <c r="P1055" s="192"/>
    </row>
    <row r="1056" spans="1:16">
      <c r="A1056" s="402" t="s">
        <v>549</v>
      </c>
      <c r="B1056" s="196"/>
      <c r="C1056" s="196"/>
      <c r="D1056" s="196"/>
      <c r="E1056" s="196"/>
      <c r="F1056" s="288"/>
      <c r="G1056" s="289"/>
      <c r="H1056" s="297">
        <f>L1039</f>
        <v>0</v>
      </c>
      <c r="I1056" s="301"/>
      <c r="K1056" s="331"/>
      <c r="P1056" s="192"/>
    </row>
    <row r="1057" spans="1:17">
      <c r="F1057" s="253"/>
      <c r="G1057" s="298" t="s">
        <v>551</v>
      </c>
      <c r="H1057" s="299">
        <f>SUM(H1042:H1056)</f>
        <v>0</v>
      </c>
      <c r="K1057" s="331"/>
      <c r="P1057" s="192"/>
    </row>
    <row r="1058" spans="1:17">
      <c r="F1058" s="253"/>
      <c r="G1058" s="290" t="s">
        <v>748</v>
      </c>
      <c r="H1058" s="195">
        <f>H1057*0.22</f>
        <v>0</v>
      </c>
      <c r="I1058" s="238"/>
      <c r="P1058" s="192"/>
    </row>
    <row r="1059" spans="1:17">
      <c r="A1059" s="392"/>
      <c r="B1059" s="392"/>
      <c r="C1059" s="392"/>
      <c r="D1059" s="392"/>
      <c r="E1059" s="392"/>
      <c r="F1059" s="253"/>
      <c r="G1059" s="298" t="s">
        <v>749</v>
      </c>
      <c r="H1059" s="299">
        <f>H1057+H1058</f>
        <v>0</v>
      </c>
      <c r="I1059" s="238"/>
      <c r="J1059" s="392"/>
      <c r="K1059" s="425"/>
      <c r="L1059" s="534"/>
      <c r="M1059" s="392"/>
      <c r="O1059" s="192"/>
      <c r="P1059" s="192"/>
    </row>
    <row r="1061" spans="1:17">
      <c r="H1061" s="284"/>
      <c r="I1061" s="333"/>
      <c r="J1061" s="291"/>
      <c r="K1061" s="401"/>
    </row>
    <row r="1062" spans="1:17">
      <c r="N1062" s="300"/>
      <c r="O1062" s="333"/>
      <c r="P1062" s="291"/>
      <c r="Q1062" s="401"/>
    </row>
    <row r="1065" spans="1:17">
      <c r="A1065" s="392"/>
      <c r="B1065" s="392"/>
      <c r="C1065" s="392"/>
      <c r="D1065" s="392"/>
      <c r="E1065" s="392"/>
      <c r="F1065" s="392"/>
      <c r="G1065" s="525"/>
      <c r="J1065" s="392"/>
      <c r="K1065" s="425"/>
      <c r="L1065" s="534"/>
      <c r="M1065" s="392"/>
      <c r="O1065" s="192"/>
      <c r="P1065" s="192"/>
    </row>
  </sheetData>
  <sheetProtection algorithmName="SHA-512" hashValue="KsfxJndRUzIOqHkTQGFOq68NCWzClme2SCjS43pdgm1thNegsyonbtuONOIAUACWw7x2mf7gTVgrfIGjs0jQaA==" saltValue="Ztlh4oHt1W+VeFAVWpWuhQ==" spinCount="100000" sheet="1" objects="1" scenarios="1"/>
  <mergeCells count="169">
    <mergeCell ref="A962:D962"/>
    <mergeCell ref="L860:M860"/>
    <mergeCell ref="L1049:M1049"/>
    <mergeCell ref="L1050:M1050"/>
    <mergeCell ref="L1051:M1051"/>
    <mergeCell ref="L1021:M1021"/>
    <mergeCell ref="L1034:M1034"/>
    <mergeCell ref="A1036:D1036"/>
    <mergeCell ref="L1039:M1039"/>
    <mergeCell ref="L1045:M1045"/>
    <mergeCell ref="L1046:M1046"/>
    <mergeCell ref="L1048:M1048"/>
    <mergeCell ref="H920:I920"/>
    <mergeCell ref="H921:I921"/>
    <mergeCell ref="L927:M927"/>
    <mergeCell ref="L969:M969"/>
    <mergeCell ref="L972:M972"/>
    <mergeCell ref="H1019:I1019"/>
    <mergeCell ref="H909:I909"/>
    <mergeCell ref="H910:I910"/>
    <mergeCell ref="H911:I911"/>
    <mergeCell ref="H914:I914"/>
    <mergeCell ref="H918:I918"/>
    <mergeCell ref="H919:I919"/>
    <mergeCell ref="H892:I892"/>
    <mergeCell ref="A895:M895"/>
    <mergeCell ref="H898:I898"/>
    <mergeCell ref="H899:I899"/>
    <mergeCell ref="H900:I900"/>
    <mergeCell ref="H903:I903"/>
    <mergeCell ref="H882:I882"/>
    <mergeCell ref="H883:I883"/>
    <mergeCell ref="H884:I884"/>
    <mergeCell ref="H887:I887"/>
    <mergeCell ref="H888:I888"/>
    <mergeCell ref="H891:I891"/>
    <mergeCell ref="H876:I876"/>
    <mergeCell ref="H877:I877"/>
    <mergeCell ref="H878:I878"/>
    <mergeCell ref="H881:I881"/>
    <mergeCell ref="H840:I840"/>
    <mergeCell ref="H841:I841"/>
    <mergeCell ref="H856:I856"/>
    <mergeCell ref="H857:I857"/>
    <mergeCell ref="H858:I858"/>
    <mergeCell ref="H839:I839"/>
    <mergeCell ref="E771:E775"/>
    <mergeCell ref="K771:K775"/>
    <mergeCell ref="H773:I773"/>
    <mergeCell ref="E776:E778"/>
    <mergeCell ref="K776:K778"/>
    <mergeCell ref="H777:I777"/>
    <mergeCell ref="H874:I874"/>
    <mergeCell ref="H875:I875"/>
    <mergeCell ref="E765:E766"/>
    <mergeCell ref="H779:I779"/>
    <mergeCell ref="H791:I791"/>
    <mergeCell ref="L833:M833"/>
    <mergeCell ref="H837:I837"/>
    <mergeCell ref="H838:I838"/>
    <mergeCell ref="L765:L766"/>
    <mergeCell ref="M765:M766"/>
    <mergeCell ref="L771:L775"/>
    <mergeCell ref="M771:M775"/>
    <mergeCell ref="L776:L778"/>
    <mergeCell ref="M776:M778"/>
    <mergeCell ref="G771:G775"/>
    <mergeCell ref="K765:K766"/>
    <mergeCell ref="E756:E757"/>
    <mergeCell ref="G756:G757"/>
    <mergeCell ref="I756:I757"/>
    <mergeCell ref="K756:K757"/>
    <mergeCell ref="L756:L757"/>
    <mergeCell ref="M756:M757"/>
    <mergeCell ref="O756:O757"/>
    <mergeCell ref="E761:E764"/>
    <mergeCell ref="L761:L764"/>
    <mergeCell ref="M761:M764"/>
    <mergeCell ref="O761:O764"/>
    <mergeCell ref="K761:K764"/>
    <mergeCell ref="E753:E755"/>
    <mergeCell ref="G753:G755"/>
    <mergeCell ref="H753:I755"/>
    <mergeCell ref="K753:K755"/>
    <mergeCell ref="E742:E744"/>
    <mergeCell ref="G742:G744"/>
    <mergeCell ref="H742:I744"/>
    <mergeCell ref="K742:K744"/>
    <mergeCell ref="E745:E746"/>
    <mergeCell ref="G745:G746"/>
    <mergeCell ref="H745:I745"/>
    <mergeCell ref="K745:K746"/>
    <mergeCell ref="H746:I746"/>
    <mergeCell ref="H669:I669"/>
    <mergeCell ref="E747:E748"/>
    <mergeCell ref="G747:G748"/>
    <mergeCell ref="I747:I748"/>
    <mergeCell ref="K747:K748"/>
    <mergeCell ref="H686:I686"/>
    <mergeCell ref="H687:I687"/>
    <mergeCell ref="H688:I688"/>
    <mergeCell ref="H690:I690"/>
    <mergeCell ref="H694:I694"/>
    <mergeCell ref="H695:I695"/>
    <mergeCell ref="L1:M1"/>
    <mergeCell ref="H22:I22"/>
    <mergeCell ref="J22:K22"/>
    <mergeCell ref="L22:M22"/>
    <mergeCell ref="H59:I63"/>
    <mergeCell ref="L129:M129"/>
    <mergeCell ref="H457:I457"/>
    <mergeCell ref="H458:I458"/>
    <mergeCell ref="H459:I459"/>
    <mergeCell ref="H291:I298"/>
    <mergeCell ref="H330:I340"/>
    <mergeCell ref="H346:I353"/>
    <mergeCell ref="L447:M447"/>
    <mergeCell ref="H452:I452"/>
    <mergeCell ref="H456:I456"/>
    <mergeCell ref="H389:I399"/>
    <mergeCell ref="H405:I412"/>
    <mergeCell ref="O765:O766"/>
    <mergeCell ref="O771:O775"/>
    <mergeCell ref="O776:O778"/>
    <mergeCell ref="L169:M169"/>
    <mergeCell ref="H174:I182"/>
    <mergeCell ref="H187:I191"/>
    <mergeCell ref="H200:I200"/>
    <mergeCell ref="H209:I209"/>
    <mergeCell ref="H276:I286"/>
    <mergeCell ref="H460:I460"/>
    <mergeCell ref="H461:I461"/>
    <mergeCell ref="L481:M481"/>
    <mergeCell ref="H670:I670"/>
    <mergeCell ref="H679:I679"/>
    <mergeCell ref="H680:I680"/>
    <mergeCell ref="H681:I681"/>
    <mergeCell ref="H682:I682"/>
    <mergeCell ref="L737:M737"/>
    <mergeCell ref="L544:M544"/>
    <mergeCell ref="L753:L755"/>
    <mergeCell ref="M753:M755"/>
    <mergeCell ref="O753:O755"/>
    <mergeCell ref="H223:I233"/>
    <mergeCell ref="H238:I245"/>
    <mergeCell ref="A628:D628"/>
    <mergeCell ref="L659:M659"/>
    <mergeCell ref="A1037:D1037"/>
    <mergeCell ref="A1038:D1038"/>
    <mergeCell ref="H721:I721"/>
    <mergeCell ref="H722:I722"/>
    <mergeCell ref="H723:I723"/>
    <mergeCell ref="H724:I724"/>
    <mergeCell ref="H707:I707"/>
    <mergeCell ref="H708:I708"/>
    <mergeCell ref="H711:I711"/>
    <mergeCell ref="H712:I712"/>
    <mergeCell ref="H715:I715"/>
    <mergeCell ref="A716:D716"/>
    <mergeCell ref="H716:I716"/>
    <mergeCell ref="H719:I719"/>
    <mergeCell ref="H720:I720"/>
    <mergeCell ref="H698:I698"/>
    <mergeCell ref="H699:I699"/>
    <mergeCell ref="H702:I702"/>
    <mergeCell ref="H703:I703"/>
    <mergeCell ref="H706:I706"/>
    <mergeCell ref="H666:I666"/>
    <mergeCell ref="H667:I667"/>
  </mergeCells>
  <conditionalFormatting sqref="M997:M998 M982:M984 M1017:M1018 I1020 M1020 M1006:M1007 I1006:I1007">
    <cfRule type="cellIs" dxfId="2" priority="1" stopIfTrue="1" operator="notEqual">
      <formula>"    XXXXXX"</formula>
    </cfRule>
  </conditionalFormatting>
  <conditionalFormatting sqref="H977:H978 J977:J978">
    <cfRule type="cellIs" dxfId="1" priority="2" stopIfTrue="1" operator="notEqual">
      <formula>"     xxxxxx"</formula>
    </cfRule>
  </conditionalFormatting>
  <conditionalFormatting sqref="I1017:I1018 I997:I998 I982:I984 I993:I994 M993:M994 I1010:I1011 M1010:M1011 I977:I978 K977:K978">
    <cfRule type="cellIs" dxfId="0" priority="3" stopIfTrue="1" operator="notEqual">
      <formula>"    XXXXXX"</formula>
    </cfRule>
  </conditionalFormatting>
  <pageMargins left="0.74803149606299213" right="0.47244094488188981" top="0.55118110236220474" bottom="0.55118110236220474" header="0.31496062992125984" footer="0.31496062992125984"/>
  <pageSetup paperSize="9" scale="59" fitToHeight="22" orientation="portrait" r:id="rId1"/>
  <rowBreaks count="11" manualBreakCount="11">
    <brk id="78" max="14" man="1"/>
    <brk id="156" max="14" man="1"/>
    <brk id="234" max="14" man="1"/>
    <brk id="308" max="14" man="1"/>
    <brk id="463" max="14" man="1"/>
    <brk id="544" max="14" man="1"/>
    <brk id="738" max="14" man="1"/>
    <brk id="816" max="14" man="1"/>
    <brk id="900" max="14" man="1"/>
    <brk id="976" max="14" man="1"/>
    <brk id="10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ŽOLP A</vt:lpstr>
      <vt:lpstr>'ŽOLP A'!Področje_tiskanja</vt:lpstr>
      <vt:lpstr>'ŽOLP 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Gersak</dc:creator>
  <cp:lastModifiedBy>Tadeja Žlebir</cp:lastModifiedBy>
  <cp:lastPrinted>2022-01-24T08:07:51Z</cp:lastPrinted>
  <dcterms:created xsi:type="dcterms:W3CDTF">2016-07-11T10:24:04Z</dcterms:created>
  <dcterms:modified xsi:type="dcterms:W3CDTF">2023-03-27T10:11:44Z</dcterms:modified>
</cp:coreProperties>
</file>